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832" firstSheet="76" activeTab="91"/>
  </bookViews>
  <sheets>
    <sheet name="д.1" sheetId="1" r:id="rId1"/>
    <sheet name="д.2" sheetId="2" r:id="rId2"/>
    <sheet name="д.3" sheetId="3" r:id="rId3"/>
    <sheet name="д.4" sheetId="4" r:id="rId4"/>
    <sheet name="д.7" sheetId="7" r:id="rId5"/>
    <sheet name="д.8" sheetId="8" r:id="rId6"/>
    <sheet name="д.9" sheetId="9" r:id="rId7"/>
    <sheet name="д.10" sheetId="10" r:id="rId8"/>
    <sheet name="д.11" sheetId="11" r:id="rId9"/>
    <sheet name="д.12" sheetId="12" r:id="rId10"/>
    <sheet name="д.13" sheetId="13" r:id="rId11"/>
    <sheet name="д.14" sheetId="14" r:id="rId12"/>
    <sheet name="д.15" sheetId="15" r:id="rId13"/>
    <sheet name="д.16" sheetId="16" r:id="rId14"/>
    <sheet name="д.17" sheetId="17" r:id="rId15"/>
    <sheet name="д.18" sheetId="18" r:id="rId16"/>
    <sheet name="д.19" sheetId="19" r:id="rId17"/>
    <sheet name="д.20" sheetId="20" r:id="rId18"/>
    <sheet name="д.21" sheetId="21" r:id="rId19"/>
    <sheet name="д.22" sheetId="22" r:id="rId20"/>
    <sheet name="д.23" sheetId="23" r:id="rId21"/>
    <sheet name="д.24" sheetId="24" r:id="rId22"/>
    <sheet name="д.25" sheetId="25" r:id="rId23"/>
    <sheet name="д.26" sheetId="26" r:id="rId24"/>
    <sheet name="д.27" sheetId="27" r:id="rId25"/>
    <sheet name="д.28" sheetId="28" r:id="rId26"/>
    <sheet name="д.29" sheetId="29" r:id="rId27"/>
    <sheet name="д.30" sheetId="30" r:id="rId28"/>
    <sheet name="д.31" sheetId="31" r:id="rId29"/>
    <sheet name="д.32" sheetId="32" r:id="rId30"/>
    <sheet name="д.33" sheetId="33" r:id="rId31"/>
    <sheet name="д.34" sheetId="34" r:id="rId32"/>
    <sheet name="д.35" sheetId="35" r:id="rId33"/>
    <sheet name="д.36" sheetId="36" r:id="rId34"/>
    <sheet name="д.37" sheetId="37" r:id="rId35"/>
    <sheet name="д.38" sheetId="38" r:id="rId36"/>
    <sheet name="д.39" sheetId="39" r:id="rId37"/>
    <sheet name="д.40" sheetId="40" r:id="rId38"/>
    <sheet name="д.41" sheetId="41" r:id="rId39"/>
    <sheet name="д.49" sheetId="42" r:id="rId40"/>
    <sheet name="д.50" sheetId="43" r:id="rId41"/>
    <sheet name="д.51" sheetId="44" r:id="rId42"/>
    <sheet name="д.52" sheetId="45" r:id="rId43"/>
    <sheet name="д.53" sheetId="46" r:id="rId44"/>
    <sheet name="д.54" sheetId="47" r:id="rId45"/>
    <sheet name="д.55" sheetId="48" r:id="rId46"/>
    <sheet name="д.56" sheetId="49" r:id="rId47"/>
    <sheet name="д.57" sheetId="50" r:id="rId48"/>
    <sheet name="д.58" sheetId="51" r:id="rId49"/>
    <sheet name="д.59" sheetId="52" r:id="rId50"/>
    <sheet name="д.60" sheetId="53" r:id="rId51"/>
    <sheet name="д.61" sheetId="54" r:id="rId52"/>
    <sheet name="д.62" sheetId="55" r:id="rId53"/>
    <sheet name="д.63" sheetId="56" r:id="rId54"/>
    <sheet name="д.64" sheetId="57" r:id="rId55"/>
    <sheet name="д.65" sheetId="58" r:id="rId56"/>
    <sheet name="д.66" sheetId="59" r:id="rId57"/>
    <sheet name="д.67" sheetId="60" r:id="rId58"/>
    <sheet name="д.68" sheetId="61" r:id="rId59"/>
    <sheet name="д.69" sheetId="62" r:id="rId60"/>
    <sheet name="д.70" sheetId="63" r:id="rId61"/>
    <sheet name="д.71" sheetId="64" r:id="rId62"/>
    <sheet name="д.72" sheetId="65" r:id="rId63"/>
    <sheet name="д.73" sheetId="66" r:id="rId64"/>
    <sheet name="д.74" sheetId="67" r:id="rId65"/>
    <sheet name="д.75" sheetId="68" r:id="rId66"/>
    <sheet name="д.76" sheetId="69" r:id="rId67"/>
    <sheet name="д.77" sheetId="70" r:id="rId68"/>
    <sheet name="д.78" sheetId="71" r:id="rId69"/>
    <sheet name="д.79" sheetId="72" r:id="rId70"/>
    <sheet name="д.80" sheetId="73" r:id="rId71"/>
    <sheet name="д.81" sheetId="74" r:id="rId72"/>
    <sheet name="д.82" sheetId="75" r:id="rId73"/>
    <sheet name="д.83" sheetId="76" r:id="rId74"/>
    <sheet name="д.84" sheetId="77" r:id="rId75"/>
    <sheet name="д.85" sheetId="78" r:id="rId76"/>
    <sheet name="д.86" sheetId="79" r:id="rId77"/>
    <sheet name="д.87" sheetId="80" r:id="rId78"/>
    <sheet name="д.88" sheetId="81" r:id="rId79"/>
    <sheet name="д.89" sheetId="82" r:id="rId80"/>
    <sheet name="д.90" sheetId="83" r:id="rId81"/>
    <sheet name="д.91" sheetId="84" r:id="rId82"/>
    <sheet name="д.92" sheetId="85" r:id="rId83"/>
    <sheet name="д.93" sheetId="86" r:id="rId84"/>
    <sheet name="д.104" sheetId="87" r:id="rId85"/>
    <sheet name="д.105" sheetId="88" r:id="rId86"/>
    <sheet name="д.106" sheetId="89" r:id="rId87"/>
    <sheet name="д.107" sheetId="90" r:id="rId88"/>
    <sheet name="д.108" sheetId="91" r:id="rId89"/>
    <sheet name="д.109" sheetId="92" r:id="rId90"/>
    <sheet name="д.110" sheetId="93" r:id="rId91"/>
    <sheet name="д.111" sheetId="94" r:id="rId92"/>
  </sheets>
  <calcPr calcId="125725"/>
</workbook>
</file>

<file path=xl/calcChain.xml><?xml version="1.0" encoding="utf-8"?>
<calcChain xmlns="http://schemas.openxmlformats.org/spreadsheetml/2006/main">
  <c r="E16" i="94"/>
  <c r="E15"/>
  <c r="E14"/>
  <c r="E13"/>
  <c r="E12"/>
  <c r="E11"/>
  <c r="E10"/>
  <c r="E9"/>
  <c r="E8"/>
  <c r="E7"/>
  <c r="E6"/>
  <c r="D5"/>
  <c r="D4" s="1"/>
  <c r="D17"/>
  <c r="E17" s="1"/>
  <c r="D17" i="93"/>
  <c r="E17" s="1"/>
  <c r="E16"/>
  <c r="E15"/>
  <c r="E14"/>
  <c r="E13"/>
  <c r="E12"/>
  <c r="E11"/>
  <c r="E10"/>
  <c r="E9"/>
  <c r="E8"/>
  <c r="E7"/>
  <c r="D5"/>
  <c r="D17" i="92"/>
  <c r="E17" s="1"/>
  <c r="E16"/>
  <c r="E15"/>
  <c r="E14"/>
  <c r="E13"/>
  <c r="E12"/>
  <c r="E11"/>
  <c r="E10"/>
  <c r="E9"/>
  <c r="E8"/>
  <c r="E7"/>
  <c r="E6"/>
  <c r="D5"/>
  <c r="D4" s="1"/>
  <c r="E16" i="91"/>
  <c r="E15"/>
  <c r="E14"/>
  <c r="E13"/>
  <c r="E12"/>
  <c r="E11"/>
  <c r="E10"/>
  <c r="E9"/>
  <c r="E8"/>
  <c r="E7"/>
  <c r="D17"/>
  <c r="E17" s="1"/>
  <c r="D5"/>
  <c r="E16" i="90"/>
  <c r="E15"/>
  <c r="E14"/>
  <c r="E13"/>
  <c r="E12"/>
  <c r="E11"/>
  <c r="E10"/>
  <c r="E9"/>
  <c r="E8"/>
  <c r="E7"/>
  <c r="D5"/>
  <c r="D4" s="1"/>
  <c r="D17"/>
  <c r="E17" s="1"/>
  <c r="D17" i="89"/>
  <c r="E17" s="1"/>
  <c r="E16"/>
  <c r="E15"/>
  <c r="E14"/>
  <c r="E13"/>
  <c r="E12"/>
  <c r="E11"/>
  <c r="E10"/>
  <c r="E9"/>
  <c r="E8"/>
  <c r="E7"/>
  <c r="D5"/>
  <c r="D4" s="1"/>
  <c r="E16" i="88"/>
  <c r="E15"/>
  <c r="E14"/>
  <c r="E13"/>
  <c r="E12"/>
  <c r="E11"/>
  <c r="E10"/>
  <c r="E9"/>
  <c r="E8"/>
  <c r="E7"/>
  <c r="D5"/>
  <c r="D17"/>
  <c r="E17" s="1"/>
  <c r="E16" i="87"/>
  <c r="E15"/>
  <c r="E14"/>
  <c r="E13"/>
  <c r="E12"/>
  <c r="E11"/>
  <c r="E10"/>
  <c r="E9"/>
  <c r="E8"/>
  <c r="E7"/>
  <c r="D5"/>
  <c r="D4" s="1"/>
  <c r="D17"/>
  <c r="E17" s="1"/>
  <c r="E16" i="86"/>
  <c r="E15"/>
  <c r="E14"/>
  <c r="E13"/>
  <c r="E12"/>
  <c r="E11"/>
  <c r="E10"/>
  <c r="E9"/>
  <c r="E8"/>
  <c r="E7"/>
  <c r="D5"/>
  <c r="D4" s="1"/>
  <c r="D17"/>
  <c r="E17" s="1"/>
  <c r="D17" i="85"/>
  <c r="E17" s="1"/>
  <c r="E16"/>
  <c r="E15"/>
  <c r="E14"/>
  <c r="E13"/>
  <c r="E12"/>
  <c r="E11"/>
  <c r="E10"/>
  <c r="E9"/>
  <c r="E8"/>
  <c r="E7"/>
  <c r="D5"/>
  <c r="D4" s="1"/>
  <c r="E16" i="84"/>
  <c r="E15"/>
  <c r="E14"/>
  <c r="E13"/>
  <c r="E12"/>
  <c r="E11"/>
  <c r="E10"/>
  <c r="E9"/>
  <c r="E8"/>
  <c r="E7"/>
  <c r="D17"/>
  <c r="E17" s="1"/>
  <c r="D5"/>
  <c r="D17" i="83"/>
  <c r="E17" s="1"/>
  <c r="E16"/>
  <c r="E15"/>
  <c r="E14"/>
  <c r="E13"/>
  <c r="E12"/>
  <c r="E11"/>
  <c r="E10"/>
  <c r="E9"/>
  <c r="E8"/>
  <c r="E7"/>
  <c r="D5"/>
  <c r="D4" s="1"/>
  <c r="D17" i="82"/>
  <c r="E16"/>
  <c r="E15"/>
  <c r="E14"/>
  <c r="E13"/>
  <c r="E12"/>
  <c r="E11"/>
  <c r="E10"/>
  <c r="E9"/>
  <c r="E8"/>
  <c r="E7"/>
  <c r="D5"/>
  <c r="D17" i="81"/>
  <c r="E17"/>
  <c r="E16"/>
  <c r="E15"/>
  <c r="E14"/>
  <c r="E13"/>
  <c r="E12"/>
  <c r="E11"/>
  <c r="E10"/>
  <c r="E9"/>
  <c r="E8"/>
  <c r="E7"/>
  <c r="D5"/>
  <c r="D4" s="1"/>
  <c r="D17" i="80"/>
  <c r="E16"/>
  <c r="E15"/>
  <c r="E14"/>
  <c r="E13"/>
  <c r="E12"/>
  <c r="E11"/>
  <c r="E10"/>
  <c r="E9"/>
  <c r="E8"/>
  <c r="E7"/>
  <c r="D5"/>
  <c r="E16" i="79"/>
  <c r="E15"/>
  <c r="E14"/>
  <c r="E13"/>
  <c r="E12"/>
  <c r="E11"/>
  <c r="E10"/>
  <c r="E9"/>
  <c r="E8"/>
  <c r="E7"/>
  <c r="D5"/>
  <c r="D17"/>
  <c r="E17" s="1"/>
  <c r="E16" i="78"/>
  <c r="E15"/>
  <c r="E14"/>
  <c r="E13"/>
  <c r="E12"/>
  <c r="E11"/>
  <c r="E10"/>
  <c r="E9"/>
  <c r="E8"/>
  <c r="E7"/>
  <c r="D5"/>
  <c r="D4" s="1"/>
  <c r="D17"/>
  <c r="E17" s="1"/>
  <c r="E16" i="77"/>
  <c r="E15"/>
  <c r="E14"/>
  <c r="E13"/>
  <c r="E12"/>
  <c r="E11"/>
  <c r="E10"/>
  <c r="E9"/>
  <c r="E8"/>
  <c r="E7"/>
  <c r="D5"/>
  <c r="D4" s="1"/>
  <c r="D17"/>
  <c r="E17" s="1"/>
  <c r="E16" i="76"/>
  <c r="E15"/>
  <c r="E14"/>
  <c r="E13"/>
  <c r="E12"/>
  <c r="E11"/>
  <c r="E10"/>
  <c r="E9"/>
  <c r="E8"/>
  <c r="E7"/>
  <c r="D5"/>
  <c r="D4" s="1"/>
  <c r="D17"/>
  <c r="E17" s="1"/>
  <c r="E16" i="75"/>
  <c r="E15"/>
  <c r="E14"/>
  <c r="E13"/>
  <c r="E12"/>
  <c r="E11"/>
  <c r="E10"/>
  <c r="E9"/>
  <c r="E8"/>
  <c r="E7"/>
  <c r="D5"/>
  <c r="D4" s="1"/>
  <c r="D17"/>
  <c r="E17" s="1"/>
  <c r="D17" i="74"/>
  <c r="E16"/>
  <c r="E15"/>
  <c r="E14"/>
  <c r="E13"/>
  <c r="E12"/>
  <c r="E11"/>
  <c r="E10"/>
  <c r="E9"/>
  <c r="E8"/>
  <c r="E7"/>
  <c r="D5"/>
  <c r="D17" i="73"/>
  <c r="E17" s="1"/>
  <c r="E16"/>
  <c r="E15"/>
  <c r="E14"/>
  <c r="E13"/>
  <c r="E12"/>
  <c r="E11"/>
  <c r="E10"/>
  <c r="E9"/>
  <c r="E8"/>
  <c r="E7"/>
  <c r="D5"/>
  <c r="D4" s="1"/>
  <c r="E16" i="72"/>
  <c r="E15"/>
  <c r="E14"/>
  <c r="E13"/>
  <c r="E12"/>
  <c r="E11"/>
  <c r="E10"/>
  <c r="E9"/>
  <c r="E8"/>
  <c r="E7"/>
  <c r="D5"/>
  <c r="D4" s="1"/>
  <c r="D17"/>
  <c r="E17" s="1"/>
  <c r="E16" i="71"/>
  <c r="E15"/>
  <c r="E14"/>
  <c r="E13"/>
  <c r="E12"/>
  <c r="E11"/>
  <c r="E10"/>
  <c r="E9"/>
  <c r="E8"/>
  <c r="E7"/>
  <c r="D5"/>
  <c r="D4" s="1"/>
  <c r="D17"/>
  <c r="E17" s="1"/>
  <c r="E16" i="70"/>
  <c r="E15"/>
  <c r="E14"/>
  <c r="E13"/>
  <c r="E12"/>
  <c r="E11"/>
  <c r="E10"/>
  <c r="E9"/>
  <c r="E8"/>
  <c r="E7"/>
  <c r="D5"/>
  <c r="D4" s="1"/>
  <c r="D17"/>
  <c r="E17" s="1"/>
  <c r="D17" i="69"/>
  <c r="E17" s="1"/>
  <c r="E16"/>
  <c r="E15"/>
  <c r="E14"/>
  <c r="E13"/>
  <c r="E12"/>
  <c r="E11"/>
  <c r="E10"/>
  <c r="E9"/>
  <c r="E8"/>
  <c r="E7"/>
  <c r="D5"/>
  <c r="D17" i="68"/>
  <c r="E17" s="1"/>
  <c r="E16"/>
  <c r="E15"/>
  <c r="E14"/>
  <c r="E13"/>
  <c r="E12"/>
  <c r="E11"/>
  <c r="E10"/>
  <c r="E9"/>
  <c r="E8"/>
  <c r="E7"/>
  <c r="D5"/>
  <c r="D4" s="1"/>
  <c r="E16" i="67"/>
  <c r="E15"/>
  <c r="E14"/>
  <c r="E13"/>
  <c r="E12"/>
  <c r="E11"/>
  <c r="E10"/>
  <c r="E9"/>
  <c r="E8"/>
  <c r="E7"/>
  <c r="D5"/>
  <c r="D4" s="1"/>
  <c r="D17"/>
  <c r="E17" s="1"/>
  <c r="D17" i="66"/>
  <c r="E17" s="1"/>
  <c r="E16"/>
  <c r="E15"/>
  <c r="E14"/>
  <c r="E13"/>
  <c r="E12"/>
  <c r="E11"/>
  <c r="E10"/>
  <c r="E9"/>
  <c r="E8"/>
  <c r="E7"/>
  <c r="D5"/>
  <c r="D17" i="65"/>
  <c r="E16"/>
  <c r="E15"/>
  <c r="E14"/>
  <c r="E13"/>
  <c r="E12"/>
  <c r="E11"/>
  <c r="E10"/>
  <c r="E9"/>
  <c r="E8"/>
  <c r="E7"/>
  <c r="E6"/>
  <c r="D5"/>
  <c r="D4" s="1"/>
  <c r="D17" i="64"/>
  <c r="E17" s="1"/>
  <c r="E16"/>
  <c r="E15"/>
  <c r="E14"/>
  <c r="E13"/>
  <c r="E12"/>
  <c r="E11"/>
  <c r="E10"/>
  <c r="E9"/>
  <c r="E8"/>
  <c r="E7"/>
  <c r="D5"/>
  <c r="D4" s="1"/>
  <c r="D17" i="63"/>
  <c r="E17" s="1"/>
  <c r="E16"/>
  <c r="E15"/>
  <c r="E14"/>
  <c r="E13"/>
  <c r="E12"/>
  <c r="E11"/>
  <c r="E10"/>
  <c r="E9"/>
  <c r="E8"/>
  <c r="E7"/>
  <c r="D5"/>
  <c r="D4" s="1"/>
  <c r="D17" i="62"/>
  <c r="E16"/>
  <c r="E15"/>
  <c r="E14"/>
  <c r="E13"/>
  <c r="E12"/>
  <c r="E11"/>
  <c r="E10"/>
  <c r="E9"/>
  <c r="E8"/>
  <c r="E7"/>
  <c r="D5"/>
  <c r="D17" i="61"/>
  <c r="E16"/>
  <c r="E15"/>
  <c r="E14"/>
  <c r="E13"/>
  <c r="E12"/>
  <c r="E11"/>
  <c r="E10"/>
  <c r="E9"/>
  <c r="E8"/>
  <c r="E7"/>
  <c r="D5"/>
  <c r="D17" i="60"/>
  <c r="E16"/>
  <c r="E15"/>
  <c r="E14"/>
  <c r="E13"/>
  <c r="E12"/>
  <c r="E11"/>
  <c r="E10"/>
  <c r="E9"/>
  <c r="E8"/>
  <c r="E7"/>
  <c r="D5"/>
  <c r="D17" i="59"/>
  <c r="E16"/>
  <c r="E15"/>
  <c r="E14"/>
  <c r="E13"/>
  <c r="E12"/>
  <c r="E11"/>
  <c r="E10"/>
  <c r="E9"/>
  <c r="E8"/>
  <c r="E7"/>
  <c r="D5"/>
  <c r="D17" i="58"/>
  <c r="E17"/>
  <c r="E16"/>
  <c r="E15"/>
  <c r="E14"/>
  <c r="E13"/>
  <c r="E12"/>
  <c r="E11"/>
  <c r="E10"/>
  <c r="E9"/>
  <c r="E8"/>
  <c r="E7"/>
  <c r="D5"/>
  <c r="D4" s="1"/>
  <c r="D17" i="57"/>
  <c r="E17" s="1"/>
  <c r="E16"/>
  <c r="E15"/>
  <c r="E14"/>
  <c r="E13"/>
  <c r="E12"/>
  <c r="E11"/>
  <c r="E10"/>
  <c r="E9"/>
  <c r="E8"/>
  <c r="E7"/>
  <c r="D5"/>
  <c r="D4" s="1"/>
  <c r="D17" i="56"/>
  <c r="E16"/>
  <c r="E15"/>
  <c r="E14"/>
  <c r="E13"/>
  <c r="E12"/>
  <c r="E11"/>
  <c r="E10"/>
  <c r="E9"/>
  <c r="E8"/>
  <c r="E7"/>
  <c r="E6"/>
  <c r="D5"/>
  <c r="D4" s="1"/>
  <c r="D17" i="55"/>
  <c r="E16"/>
  <c r="E15"/>
  <c r="E14"/>
  <c r="E13"/>
  <c r="E12"/>
  <c r="E11"/>
  <c r="E10"/>
  <c r="E9"/>
  <c r="E8"/>
  <c r="E7"/>
  <c r="D5"/>
  <c r="D17" i="54"/>
  <c r="E17" s="1"/>
  <c r="E16"/>
  <c r="E15"/>
  <c r="E14"/>
  <c r="E13"/>
  <c r="E12"/>
  <c r="E11"/>
  <c r="E10"/>
  <c r="E9"/>
  <c r="E8"/>
  <c r="E7"/>
  <c r="E6"/>
  <c r="D5"/>
  <c r="D17" i="53"/>
  <c r="E16"/>
  <c r="E15"/>
  <c r="E14"/>
  <c r="E13"/>
  <c r="E12"/>
  <c r="E11"/>
  <c r="E10"/>
  <c r="E9"/>
  <c r="E8"/>
  <c r="E7"/>
  <c r="E6"/>
  <c r="D5"/>
  <c r="D4" s="1"/>
  <c r="E17" i="52"/>
  <c r="E16"/>
  <c r="E15"/>
  <c r="E14"/>
  <c r="E13"/>
  <c r="E12"/>
  <c r="E11"/>
  <c r="E10"/>
  <c r="E9"/>
  <c r="E8"/>
  <c r="E7"/>
  <c r="D5"/>
  <c r="D4" s="1"/>
  <c r="D17" i="51"/>
  <c r="E17" s="1"/>
  <c r="E16"/>
  <c r="E15"/>
  <c r="E14"/>
  <c r="E13"/>
  <c r="E12"/>
  <c r="E11"/>
  <c r="E10"/>
  <c r="E9"/>
  <c r="E8"/>
  <c r="E7"/>
  <c r="D5"/>
  <c r="D17" i="50"/>
  <c r="E17" s="1"/>
  <c r="E16"/>
  <c r="E15"/>
  <c r="E14"/>
  <c r="E13"/>
  <c r="E12"/>
  <c r="E11"/>
  <c r="E10"/>
  <c r="E9"/>
  <c r="E8"/>
  <c r="E7"/>
  <c r="E6"/>
  <c r="D5"/>
  <c r="E16" i="49"/>
  <c r="E15"/>
  <c r="E14"/>
  <c r="E13"/>
  <c r="E12"/>
  <c r="E11"/>
  <c r="E10"/>
  <c r="E9"/>
  <c r="E8"/>
  <c r="E7"/>
  <c r="D17"/>
  <c r="E17" s="1"/>
  <c r="D5"/>
  <c r="D4" s="1"/>
  <c r="D17" i="48"/>
  <c r="E17" s="1"/>
  <c r="E16"/>
  <c r="E15"/>
  <c r="E14"/>
  <c r="E13"/>
  <c r="E12"/>
  <c r="E11"/>
  <c r="E10"/>
  <c r="E9"/>
  <c r="E8"/>
  <c r="E7"/>
  <c r="D5"/>
  <c r="D17" i="47"/>
  <c r="E17" s="1"/>
  <c r="E16"/>
  <c r="E15"/>
  <c r="E14"/>
  <c r="E13"/>
  <c r="E12"/>
  <c r="E11"/>
  <c r="E10"/>
  <c r="E9"/>
  <c r="E8"/>
  <c r="E7"/>
  <c r="D5"/>
  <c r="D4" s="1"/>
  <c r="E16" i="46"/>
  <c r="E15"/>
  <c r="E14"/>
  <c r="E13"/>
  <c r="E12"/>
  <c r="E11"/>
  <c r="E10"/>
  <c r="E9"/>
  <c r="E8"/>
  <c r="E7"/>
  <c r="D5"/>
  <c r="D17"/>
  <c r="E17" s="1"/>
  <c r="D17" i="45"/>
  <c r="E17" s="1"/>
  <c r="E16"/>
  <c r="E15"/>
  <c r="E14"/>
  <c r="E13"/>
  <c r="E12"/>
  <c r="E11"/>
  <c r="E10"/>
  <c r="E9"/>
  <c r="E8"/>
  <c r="E7"/>
  <c r="D5"/>
  <c r="D4" s="1"/>
  <c r="E16" i="44"/>
  <c r="E15"/>
  <c r="E14"/>
  <c r="E13"/>
  <c r="E12"/>
  <c r="E11"/>
  <c r="E10"/>
  <c r="E9"/>
  <c r="E8"/>
  <c r="E7"/>
  <c r="D17"/>
  <c r="E17" s="1"/>
  <c r="D5"/>
  <c r="E16" i="43"/>
  <c r="E15"/>
  <c r="E14"/>
  <c r="E13"/>
  <c r="E12"/>
  <c r="E11"/>
  <c r="E10"/>
  <c r="E9"/>
  <c r="E8"/>
  <c r="E7"/>
  <c r="D5"/>
  <c r="D4" s="1"/>
  <c r="D17"/>
  <c r="E17" s="1"/>
  <c r="D17" i="42"/>
  <c r="E17" s="1"/>
  <c r="E16"/>
  <c r="E15"/>
  <c r="E14"/>
  <c r="E13"/>
  <c r="E12"/>
  <c r="E11"/>
  <c r="E10"/>
  <c r="E9"/>
  <c r="E8"/>
  <c r="E7"/>
  <c r="D5"/>
  <c r="D17" i="41"/>
  <c r="E17" s="1"/>
  <c r="E16"/>
  <c r="E15"/>
  <c r="E14"/>
  <c r="E13"/>
  <c r="E12"/>
  <c r="E11"/>
  <c r="E10"/>
  <c r="E9"/>
  <c r="E8"/>
  <c r="E7"/>
  <c r="D5"/>
  <c r="D4" s="1"/>
  <c r="D17" i="40"/>
  <c r="E17" s="1"/>
  <c r="E16"/>
  <c r="E15"/>
  <c r="E14"/>
  <c r="E13"/>
  <c r="E12"/>
  <c r="E11"/>
  <c r="E10"/>
  <c r="E9"/>
  <c r="E8"/>
  <c r="E7"/>
  <c r="D5"/>
  <c r="D4" s="1"/>
  <c r="D17" i="39"/>
  <c r="E16"/>
  <c r="E15"/>
  <c r="E14"/>
  <c r="E13"/>
  <c r="E12"/>
  <c r="E11"/>
  <c r="E10"/>
  <c r="E9"/>
  <c r="E8"/>
  <c r="E7"/>
  <c r="D5"/>
  <c r="E16" i="38"/>
  <c r="E15"/>
  <c r="E14"/>
  <c r="E13"/>
  <c r="E12"/>
  <c r="E11"/>
  <c r="E10"/>
  <c r="E9"/>
  <c r="E8"/>
  <c r="E7"/>
  <c r="D17"/>
  <c r="E17" s="1"/>
  <c r="D5"/>
  <c r="D4" s="1"/>
  <c r="C5"/>
  <c r="C4" s="1"/>
  <c r="E4" s="1"/>
  <c r="E16" i="37"/>
  <c r="E15"/>
  <c r="E14"/>
  <c r="E13"/>
  <c r="E12"/>
  <c r="E11"/>
  <c r="E10"/>
  <c r="E9"/>
  <c r="E8"/>
  <c r="E7"/>
  <c r="D17"/>
  <c r="E17" s="1"/>
  <c r="D5"/>
  <c r="E16" i="36"/>
  <c r="E15"/>
  <c r="E14"/>
  <c r="E13"/>
  <c r="E12"/>
  <c r="E11"/>
  <c r="E10"/>
  <c r="E9"/>
  <c r="E8"/>
  <c r="E7"/>
  <c r="D5"/>
  <c r="D17"/>
  <c r="E17" s="1"/>
  <c r="D17" i="35"/>
  <c r="E17"/>
  <c r="E16"/>
  <c r="E15"/>
  <c r="E14"/>
  <c r="E13"/>
  <c r="E12"/>
  <c r="E11"/>
  <c r="E10"/>
  <c r="E9"/>
  <c r="E8"/>
  <c r="E7"/>
  <c r="D5"/>
  <c r="D4" s="1"/>
  <c r="D17" i="34"/>
  <c r="E16"/>
  <c r="E15"/>
  <c r="E14"/>
  <c r="E13"/>
  <c r="E12"/>
  <c r="E11"/>
  <c r="E10"/>
  <c r="E9"/>
  <c r="E8"/>
  <c r="E7"/>
  <c r="D5"/>
  <c r="E16" i="33"/>
  <c r="E15"/>
  <c r="E14"/>
  <c r="E13"/>
  <c r="E12"/>
  <c r="E11"/>
  <c r="E10"/>
  <c r="E9"/>
  <c r="E8"/>
  <c r="E7"/>
  <c r="D17"/>
  <c r="E17" s="1"/>
  <c r="D5"/>
  <c r="D17" i="32"/>
  <c r="E16"/>
  <c r="E15"/>
  <c r="E14"/>
  <c r="E13"/>
  <c r="E12"/>
  <c r="E11"/>
  <c r="E10"/>
  <c r="E9"/>
  <c r="E8"/>
  <c r="E7"/>
  <c r="E6"/>
  <c r="D5"/>
  <c r="D4" s="1"/>
  <c r="D17" i="31"/>
  <c r="E17" s="1"/>
  <c r="E16"/>
  <c r="E15"/>
  <c r="E14"/>
  <c r="E13"/>
  <c r="E12"/>
  <c r="E11"/>
  <c r="E10"/>
  <c r="E9"/>
  <c r="E8"/>
  <c r="E7"/>
  <c r="D5"/>
  <c r="D17" i="30"/>
  <c r="E17" s="1"/>
  <c r="E18"/>
  <c r="E16"/>
  <c r="E15"/>
  <c r="E14"/>
  <c r="E13"/>
  <c r="E12"/>
  <c r="E11"/>
  <c r="E10"/>
  <c r="E9"/>
  <c r="E8"/>
  <c r="E7"/>
  <c r="D5"/>
  <c r="D4" s="1"/>
  <c r="D17" i="29"/>
  <c r="E16"/>
  <c r="E15"/>
  <c r="E14"/>
  <c r="E13"/>
  <c r="E12"/>
  <c r="E11"/>
  <c r="E10"/>
  <c r="E9"/>
  <c r="E8"/>
  <c r="E7"/>
  <c r="D5"/>
  <c r="E17"/>
  <c r="C5"/>
  <c r="C4" s="1"/>
  <c r="D17" i="28"/>
  <c r="E17" s="1"/>
  <c r="E16"/>
  <c r="E15"/>
  <c r="E14"/>
  <c r="E13"/>
  <c r="E12"/>
  <c r="E11"/>
  <c r="E10"/>
  <c r="E9"/>
  <c r="E8"/>
  <c r="E7"/>
  <c r="D5"/>
  <c r="C5"/>
  <c r="E5" s="1"/>
  <c r="D17" i="27"/>
  <c r="E17"/>
  <c r="E16"/>
  <c r="E15"/>
  <c r="E14"/>
  <c r="E13"/>
  <c r="E12"/>
  <c r="E11"/>
  <c r="E10"/>
  <c r="E9"/>
  <c r="E8"/>
  <c r="E7"/>
  <c r="D5"/>
  <c r="D4" s="1"/>
  <c r="E17" i="26"/>
  <c r="D17"/>
  <c r="E16"/>
  <c r="E15"/>
  <c r="E14"/>
  <c r="E13"/>
  <c r="E12"/>
  <c r="E11"/>
  <c r="E10"/>
  <c r="E9"/>
  <c r="E8"/>
  <c r="E7"/>
  <c r="D5"/>
  <c r="D17" i="25"/>
  <c r="E17" s="1"/>
  <c r="E16"/>
  <c r="E15"/>
  <c r="E14"/>
  <c r="E13"/>
  <c r="E12"/>
  <c r="E11"/>
  <c r="E10"/>
  <c r="E9"/>
  <c r="E8"/>
  <c r="E7"/>
  <c r="D5"/>
  <c r="D4" s="1"/>
  <c r="D17" i="24"/>
  <c r="E16"/>
  <c r="E15"/>
  <c r="E14"/>
  <c r="E13"/>
  <c r="E12"/>
  <c r="E11"/>
  <c r="E10"/>
  <c r="E9"/>
  <c r="E8"/>
  <c r="E7"/>
  <c r="D5"/>
  <c r="E16" i="23"/>
  <c r="E15"/>
  <c r="E14"/>
  <c r="E13"/>
  <c r="E12"/>
  <c r="E11"/>
  <c r="E10"/>
  <c r="E9"/>
  <c r="E8"/>
  <c r="E7"/>
  <c r="E6"/>
  <c r="D5"/>
  <c r="D4" s="1"/>
  <c r="D17"/>
  <c r="E17" s="1"/>
  <c r="E16" i="22"/>
  <c r="E15"/>
  <c r="E14"/>
  <c r="E13"/>
  <c r="E12"/>
  <c r="E11"/>
  <c r="E10"/>
  <c r="E9"/>
  <c r="E8"/>
  <c r="E7"/>
  <c r="D17"/>
  <c r="E17" s="1"/>
  <c r="D17" i="21"/>
  <c r="D5" i="22"/>
  <c r="E16" i="21"/>
  <c r="E15"/>
  <c r="E14"/>
  <c r="E13"/>
  <c r="E12"/>
  <c r="E11"/>
  <c r="E10"/>
  <c r="E9"/>
  <c r="E8"/>
  <c r="E7"/>
  <c r="E17"/>
  <c r="D5"/>
  <c r="E16" i="20"/>
  <c r="E15"/>
  <c r="E14"/>
  <c r="E13"/>
  <c r="E12"/>
  <c r="E11"/>
  <c r="E10"/>
  <c r="E9"/>
  <c r="E8"/>
  <c r="E7"/>
  <c r="D5"/>
  <c r="D4" s="1"/>
  <c r="D17"/>
  <c r="E17" s="1"/>
  <c r="E16" i="19"/>
  <c r="E15"/>
  <c r="E14"/>
  <c r="E13"/>
  <c r="E12"/>
  <c r="E11"/>
  <c r="E10"/>
  <c r="E9"/>
  <c r="E8"/>
  <c r="E7"/>
  <c r="D17"/>
  <c r="E17" s="1"/>
  <c r="D5"/>
  <c r="E16" i="18"/>
  <c r="E15"/>
  <c r="E14"/>
  <c r="E13"/>
  <c r="E12"/>
  <c r="E11"/>
  <c r="E10"/>
  <c r="E9"/>
  <c r="E8"/>
  <c r="E7"/>
  <c r="D5"/>
  <c r="D4" s="1"/>
  <c r="D17"/>
  <c r="E17" s="1"/>
  <c r="D17" i="17"/>
  <c r="E17" s="1"/>
  <c r="E16"/>
  <c r="E15"/>
  <c r="E14"/>
  <c r="E13"/>
  <c r="E12"/>
  <c r="E11"/>
  <c r="E10"/>
  <c r="E9"/>
  <c r="E8"/>
  <c r="E7"/>
  <c r="E6"/>
  <c r="D5"/>
  <c r="D4" s="1"/>
  <c r="E16" i="16"/>
  <c r="E15"/>
  <c r="E14"/>
  <c r="E13"/>
  <c r="E12"/>
  <c r="E11"/>
  <c r="E10"/>
  <c r="E9"/>
  <c r="E8"/>
  <c r="E7"/>
  <c r="D17"/>
  <c r="E17" s="1"/>
  <c r="D5"/>
  <c r="E16" i="15"/>
  <c r="E15"/>
  <c r="E14"/>
  <c r="E13"/>
  <c r="E12"/>
  <c r="E11"/>
  <c r="E10"/>
  <c r="E9"/>
  <c r="E8"/>
  <c r="E7"/>
  <c r="D17"/>
  <c r="E17" s="1"/>
  <c r="D5"/>
  <c r="D4" s="1"/>
  <c r="E16" i="14"/>
  <c r="E15"/>
  <c r="E14"/>
  <c r="E13"/>
  <c r="E12"/>
  <c r="E11"/>
  <c r="E10"/>
  <c r="E9"/>
  <c r="E8"/>
  <c r="E7"/>
  <c r="D17"/>
  <c r="E17" s="1"/>
  <c r="D5"/>
  <c r="E17" i="13"/>
  <c r="E16"/>
  <c r="E15"/>
  <c r="E14"/>
  <c r="E13"/>
  <c r="E12"/>
  <c r="E11"/>
  <c r="E10"/>
  <c r="E9"/>
  <c r="E8"/>
  <c r="E7"/>
  <c r="E5"/>
  <c r="D17"/>
  <c r="D5"/>
  <c r="D17" i="12"/>
  <c r="E16"/>
  <c r="E15"/>
  <c r="E14"/>
  <c r="E13"/>
  <c r="E12"/>
  <c r="E11"/>
  <c r="E10"/>
  <c r="E9"/>
  <c r="E8"/>
  <c r="E7"/>
  <c r="E6"/>
  <c r="D5"/>
  <c r="D4" s="1"/>
  <c r="D17" i="11"/>
  <c r="E16"/>
  <c r="E15"/>
  <c r="E14"/>
  <c r="E13"/>
  <c r="E12"/>
  <c r="E11"/>
  <c r="E10"/>
  <c r="E9"/>
  <c r="E8"/>
  <c r="E7"/>
  <c r="E6"/>
  <c r="D5"/>
  <c r="D4" s="1"/>
  <c r="D17" i="10"/>
  <c r="E16"/>
  <c r="E15"/>
  <c r="E14"/>
  <c r="E13"/>
  <c r="E12"/>
  <c r="E11"/>
  <c r="E10"/>
  <c r="E9"/>
  <c r="E8"/>
  <c r="E7"/>
  <c r="E6"/>
  <c r="D5"/>
  <c r="D4" s="1"/>
  <c r="D17" i="9"/>
  <c r="E17" s="1"/>
  <c r="E16"/>
  <c r="E15"/>
  <c r="E14"/>
  <c r="E13"/>
  <c r="E12"/>
  <c r="E11"/>
  <c r="E10"/>
  <c r="E9"/>
  <c r="E8"/>
  <c r="E7"/>
  <c r="D5"/>
  <c r="D4" s="1"/>
  <c r="E16" i="8"/>
  <c r="E15"/>
  <c r="E14"/>
  <c r="E13"/>
  <c r="E12"/>
  <c r="E11"/>
  <c r="E10"/>
  <c r="E9"/>
  <c r="E8"/>
  <c r="E7"/>
  <c r="D17"/>
  <c r="E17" s="1"/>
  <c r="D5"/>
  <c r="D17" i="7"/>
  <c r="E16"/>
  <c r="E15"/>
  <c r="E14"/>
  <c r="E13"/>
  <c r="E12"/>
  <c r="E11"/>
  <c r="E10"/>
  <c r="E9"/>
  <c r="E8"/>
  <c r="E7"/>
  <c r="D5"/>
  <c r="D17" i="4"/>
  <c r="E17" s="1"/>
  <c r="E16"/>
  <c r="E15"/>
  <c r="E14"/>
  <c r="E13"/>
  <c r="E12"/>
  <c r="E11"/>
  <c r="E10"/>
  <c r="E9"/>
  <c r="E8"/>
  <c r="E7"/>
  <c r="D5"/>
  <c r="D17" i="3"/>
  <c r="E17" s="1"/>
  <c r="E16"/>
  <c r="E15"/>
  <c r="E14"/>
  <c r="E13"/>
  <c r="E12"/>
  <c r="E11"/>
  <c r="E10"/>
  <c r="E9"/>
  <c r="E8"/>
  <c r="E7"/>
  <c r="E6"/>
  <c r="D5"/>
  <c r="D17" i="2"/>
  <c r="E17" s="1"/>
  <c r="E16"/>
  <c r="E15"/>
  <c r="E14"/>
  <c r="E13"/>
  <c r="E12"/>
  <c r="E11"/>
  <c r="E10"/>
  <c r="E9"/>
  <c r="E8"/>
  <c r="E7"/>
  <c r="D5"/>
  <c r="D4" i="93" l="1"/>
  <c r="D4" i="91"/>
  <c r="D4" i="88"/>
  <c r="D4" i="84"/>
  <c r="D4" i="82"/>
  <c r="D4" i="80"/>
  <c r="D4" i="79"/>
  <c r="D4" i="74"/>
  <c r="D4" i="69"/>
  <c r="D4" i="66"/>
  <c r="D4" i="62"/>
  <c r="D4" i="61"/>
  <c r="D4" i="60"/>
  <c r="D4" i="59"/>
  <c r="D4" i="55"/>
  <c r="D4" i="54"/>
  <c r="D4" i="51"/>
  <c r="D4" i="50"/>
  <c r="D4" i="48"/>
  <c r="D4" i="46"/>
  <c r="D4" i="44"/>
  <c r="D4" i="42"/>
  <c r="D4" i="39"/>
  <c r="E5" i="38"/>
  <c r="D4" i="37"/>
  <c r="D4" i="36"/>
  <c r="D4" i="34"/>
  <c r="D4" i="33"/>
  <c r="D4" i="31"/>
  <c r="D4" i="29"/>
  <c r="E4" s="1"/>
  <c r="E5"/>
  <c r="D4" i="28"/>
  <c r="C4"/>
  <c r="D4" i="26"/>
  <c r="D4" i="24"/>
  <c r="D4" i="22"/>
  <c r="D4" i="21"/>
  <c r="D4" i="19"/>
  <c r="D4" i="16"/>
  <c r="D4" i="14"/>
  <c r="D4" i="13"/>
  <c r="E4" s="1"/>
  <c r="D4" i="8"/>
  <c r="D4" i="7"/>
  <c r="D4" i="4"/>
  <c r="D4" i="3"/>
  <c r="D4" i="2"/>
  <c r="D18" i="1"/>
  <c r="E18" s="1"/>
  <c r="E17"/>
  <c r="E16"/>
  <c r="E15"/>
  <c r="E14"/>
  <c r="E13"/>
  <c r="E12"/>
  <c r="E11"/>
  <c r="E10"/>
  <c r="E9"/>
  <c r="E8"/>
  <c r="D7"/>
  <c r="D5" s="1"/>
  <c r="C7"/>
  <c r="E7" s="1"/>
  <c r="E5" s="1"/>
  <c r="B7"/>
  <c r="B5"/>
  <c r="E17" i="55"/>
  <c r="E17" i="34"/>
  <c r="E17" i="7"/>
  <c r="C5"/>
  <c r="E5" s="1"/>
  <c r="B5"/>
  <c r="C5" i="94"/>
  <c r="E5" s="1"/>
  <c r="B5"/>
  <c r="C5" i="93"/>
  <c r="E5" s="1"/>
  <c r="B5"/>
  <c r="B4" s="1"/>
  <c r="C5" i="92"/>
  <c r="E5" s="1"/>
  <c r="B5"/>
  <c r="B4" s="1"/>
  <c r="C5" i="91"/>
  <c r="B5"/>
  <c r="C5" i="90"/>
  <c r="E5" s="1"/>
  <c r="B5"/>
  <c r="C5" i="89"/>
  <c r="E5" s="1"/>
  <c r="B5"/>
  <c r="C5" i="88"/>
  <c r="E5" s="1"/>
  <c r="B5"/>
  <c r="C5" i="87"/>
  <c r="B5"/>
  <c r="C5" i="86"/>
  <c r="E5" s="1"/>
  <c r="B5"/>
  <c r="C5" i="85"/>
  <c r="E5" s="1"/>
  <c r="B5"/>
  <c r="C5" i="84"/>
  <c r="E5" s="1"/>
  <c r="B5"/>
  <c r="C5" i="83"/>
  <c r="E5" s="1"/>
  <c r="B5"/>
  <c r="E17" i="82"/>
  <c r="C5"/>
  <c r="E5" s="1"/>
  <c r="B5"/>
  <c r="C5" i="81"/>
  <c r="E5" s="1"/>
  <c r="B5"/>
  <c r="E17" i="80"/>
  <c r="C5"/>
  <c r="E5" s="1"/>
  <c r="B5"/>
  <c r="C5" i="79"/>
  <c r="E5" s="1"/>
  <c r="B5"/>
  <c r="C5" i="78"/>
  <c r="E5" s="1"/>
  <c r="B5"/>
  <c r="C5" i="77"/>
  <c r="E5" s="1"/>
  <c r="B5"/>
  <c r="C5" i="76"/>
  <c r="E5" s="1"/>
  <c r="B5"/>
  <c r="B4" s="1"/>
  <c r="C5" i="75"/>
  <c r="E5" s="1"/>
  <c r="B5"/>
  <c r="E17" i="74"/>
  <c r="C5"/>
  <c r="E5" s="1"/>
  <c r="B5"/>
  <c r="C5" i="73"/>
  <c r="E5" s="1"/>
  <c r="B5"/>
  <c r="C5" i="72"/>
  <c r="E5" s="1"/>
  <c r="B5"/>
  <c r="C5" i="71"/>
  <c r="E5" s="1"/>
  <c r="B5"/>
  <c r="B4" s="1"/>
  <c r="C5" i="70"/>
  <c r="B5"/>
  <c r="C5" i="69"/>
  <c r="E5" s="1"/>
  <c r="B5"/>
  <c r="B4" s="1"/>
  <c r="C5" i="68"/>
  <c r="E5" s="1"/>
  <c r="B5"/>
  <c r="C5" i="67"/>
  <c r="B5"/>
  <c r="C5" i="66"/>
  <c r="B5"/>
  <c r="B4" s="1"/>
  <c r="E17" i="65"/>
  <c r="C5"/>
  <c r="E5" s="1"/>
  <c r="B5"/>
  <c r="C5" i="64"/>
  <c r="B5"/>
  <c r="C5" i="63"/>
  <c r="E5" s="1"/>
  <c r="B5"/>
  <c r="E17" i="62"/>
  <c r="C5"/>
  <c r="E5" s="1"/>
  <c r="B5"/>
  <c r="E17" i="61"/>
  <c r="C5"/>
  <c r="E5" s="1"/>
  <c r="B5"/>
  <c r="E17" i="60"/>
  <c r="C5"/>
  <c r="E5" s="1"/>
  <c r="B5"/>
  <c r="E17" i="59"/>
  <c r="C5"/>
  <c r="E5" s="1"/>
  <c r="B5"/>
  <c r="B4" s="1"/>
  <c r="C5" i="58"/>
  <c r="E5" s="1"/>
  <c r="B5"/>
  <c r="C5" i="57"/>
  <c r="E5" s="1"/>
  <c r="B5"/>
  <c r="E17" i="56"/>
  <c r="C5"/>
  <c r="B5"/>
  <c r="C5" i="55"/>
  <c r="B5"/>
  <c r="C5" i="54"/>
  <c r="E5" s="1"/>
  <c r="B5"/>
  <c r="E17" i="53"/>
  <c r="C5"/>
  <c r="E5" s="1"/>
  <c r="B5"/>
  <c r="C5" i="52"/>
  <c r="E5" s="1"/>
  <c r="B5"/>
  <c r="C5" i="51"/>
  <c r="E5" s="1"/>
  <c r="B5"/>
  <c r="C5" i="50"/>
  <c r="B5"/>
  <c r="C5" i="49"/>
  <c r="B5"/>
  <c r="C5" i="48"/>
  <c r="E5" s="1"/>
  <c r="B5"/>
  <c r="C5" i="47"/>
  <c r="E5" s="1"/>
  <c r="B5"/>
  <c r="C5" i="46"/>
  <c r="E5" s="1"/>
  <c r="B5"/>
  <c r="C5" i="45"/>
  <c r="E5" s="1"/>
  <c r="B5"/>
  <c r="C5" i="44"/>
  <c r="E5" s="1"/>
  <c r="B5"/>
  <c r="C5" i="43"/>
  <c r="E5" s="1"/>
  <c r="B5"/>
  <c r="C5" i="42"/>
  <c r="E5" s="1"/>
  <c r="B5"/>
  <c r="C5" i="41"/>
  <c r="E5" s="1"/>
  <c r="B5"/>
  <c r="C5" i="40"/>
  <c r="E5" s="1"/>
  <c r="B5"/>
  <c r="C5" i="39"/>
  <c r="E5" s="1"/>
  <c r="B5"/>
  <c r="B5" i="38"/>
  <c r="C5" i="37"/>
  <c r="E5" s="1"/>
  <c r="B5"/>
  <c r="C5" i="36"/>
  <c r="E5" s="1"/>
  <c r="B5"/>
  <c r="C5" i="35"/>
  <c r="E5" s="1"/>
  <c r="B5"/>
  <c r="C5" i="34"/>
  <c r="B5"/>
  <c r="C5" i="33"/>
  <c r="E5" s="1"/>
  <c r="B5"/>
  <c r="E17" i="32"/>
  <c r="C5"/>
  <c r="E5" s="1"/>
  <c r="B5"/>
  <c r="C5" i="31"/>
  <c r="E5" s="1"/>
  <c r="B5"/>
  <c r="C5" i="30"/>
  <c r="E5" s="1"/>
  <c r="B5"/>
  <c r="B5" i="29"/>
  <c r="B5" i="28"/>
  <c r="C5" i="27"/>
  <c r="E5" s="1"/>
  <c r="B5"/>
  <c r="C5" i="26"/>
  <c r="E5" s="1"/>
  <c r="B5"/>
  <c r="B4" s="1"/>
  <c r="C5" i="25"/>
  <c r="B5"/>
  <c r="E17" i="24"/>
  <c r="C5"/>
  <c r="E5" s="1"/>
  <c r="B5"/>
  <c r="C5" i="23"/>
  <c r="E5" s="1"/>
  <c r="B5"/>
  <c r="C5" i="22"/>
  <c r="E5" s="1"/>
  <c r="B5"/>
  <c r="C5" i="21"/>
  <c r="E5" s="1"/>
  <c r="B5"/>
  <c r="C5" i="20"/>
  <c r="E5" s="1"/>
  <c r="B5"/>
  <c r="C5" i="19"/>
  <c r="E5" s="1"/>
  <c r="B5"/>
  <c r="C5" i="18"/>
  <c r="E5" s="1"/>
  <c r="B5"/>
  <c r="C5" i="17"/>
  <c r="E5" s="1"/>
  <c r="B5"/>
  <c r="C5" i="16"/>
  <c r="E5" s="1"/>
  <c r="B5"/>
  <c r="C5" i="15"/>
  <c r="E5" s="1"/>
  <c r="B5"/>
  <c r="C5" i="14"/>
  <c r="E5" s="1"/>
  <c r="B5"/>
  <c r="C5" i="13"/>
  <c r="C4" s="1"/>
  <c r="B5"/>
  <c r="E17" i="12"/>
  <c r="C5"/>
  <c r="E5" s="1"/>
  <c r="B5"/>
  <c r="E17" i="11"/>
  <c r="C5"/>
  <c r="E5" s="1"/>
  <c r="B5"/>
  <c r="E17" i="10"/>
  <c r="C5"/>
  <c r="E5" s="1"/>
  <c r="B5"/>
  <c r="C5" i="9"/>
  <c r="E5" s="1"/>
  <c r="B5"/>
  <c r="C5" i="8"/>
  <c r="E5" s="1"/>
  <c r="B5"/>
  <c r="C5" i="4"/>
  <c r="E5" s="1"/>
  <c r="B5"/>
  <c r="C5" i="3"/>
  <c r="B5"/>
  <c r="B4" s="1"/>
  <c r="C4" i="94" l="1"/>
  <c r="E4" s="1"/>
  <c r="C4" i="91"/>
  <c r="E4" s="1"/>
  <c r="E5"/>
  <c r="B4" i="89"/>
  <c r="C4" i="88"/>
  <c r="E4" s="1"/>
  <c r="C4" i="87"/>
  <c r="E4" s="1"/>
  <c r="E5"/>
  <c r="B4" i="84"/>
  <c r="C4" i="83"/>
  <c r="E4" s="1"/>
  <c r="C4" i="74"/>
  <c r="E4" s="1"/>
  <c r="C4" i="70"/>
  <c r="E4" s="1"/>
  <c r="E5"/>
  <c r="C4" i="67"/>
  <c r="E4" s="1"/>
  <c r="E5"/>
  <c r="C4" i="66"/>
  <c r="E4" s="1"/>
  <c r="E5"/>
  <c r="C4" i="65"/>
  <c r="E4" s="1"/>
  <c r="C4" i="64"/>
  <c r="E4" s="1"/>
  <c r="E5"/>
  <c r="B4" i="57"/>
  <c r="C4"/>
  <c r="E4" s="1"/>
  <c r="C4" i="56"/>
  <c r="E4" s="1"/>
  <c r="E5"/>
  <c r="C4" i="55"/>
  <c r="E4" s="1"/>
  <c r="E5"/>
  <c r="B4" i="54"/>
  <c r="C4" i="53"/>
  <c r="E4" s="1"/>
  <c r="C4" i="50"/>
  <c r="E4" s="1"/>
  <c r="E5"/>
  <c r="B4"/>
  <c r="C4" i="49"/>
  <c r="E4" s="1"/>
  <c r="E5"/>
  <c r="B4" i="41"/>
  <c r="C4" i="40"/>
  <c r="E4" s="1"/>
  <c r="B4" i="39"/>
  <c r="C4" i="34"/>
  <c r="E4" s="1"/>
  <c r="E5"/>
  <c r="C4" i="32"/>
  <c r="E4" s="1"/>
  <c r="B4" i="31"/>
  <c r="E4" i="28"/>
  <c r="B4"/>
  <c r="C4" i="27"/>
  <c r="E4" s="1"/>
  <c r="C4" i="25"/>
  <c r="E4" s="1"/>
  <c r="E5"/>
  <c r="B4" i="23"/>
  <c r="C4" i="22"/>
  <c r="E4" s="1"/>
  <c r="B4" i="19"/>
  <c r="C4" i="18"/>
  <c r="E4" s="1"/>
  <c r="B4" i="17"/>
  <c r="B4" i="16"/>
  <c r="B4" i="14"/>
  <c r="B4" i="12"/>
  <c r="C4" i="11"/>
  <c r="E4" s="1"/>
  <c r="B4" i="10"/>
  <c r="C4" i="9"/>
  <c r="E4" s="1"/>
  <c r="B4" i="8"/>
  <c r="B4" i="7"/>
  <c r="C4" i="4"/>
  <c r="E4" s="1"/>
  <c r="C4" i="3"/>
  <c r="E4" s="1"/>
  <c r="E5"/>
  <c r="C5" i="1"/>
  <c r="B4" i="15"/>
  <c r="C4" i="24"/>
  <c r="E4" s="1"/>
  <c r="C4" i="33"/>
  <c r="E4" s="1"/>
  <c r="B4" i="34"/>
  <c r="C4" i="35"/>
  <c r="E4" s="1"/>
  <c r="B4" i="45"/>
  <c r="B4" i="51"/>
  <c r="C4" i="52"/>
  <c r="E4" s="1"/>
  <c r="B4" i="61"/>
  <c r="C4" i="62"/>
  <c r="E4" s="1"/>
  <c r="B4" i="63"/>
  <c r="C4" i="72"/>
  <c r="E4" s="1"/>
  <c r="B4" i="73"/>
  <c r="C4" i="77"/>
  <c r="E4" s="1"/>
  <c r="B4" i="78"/>
  <c r="C4" i="79"/>
  <c r="E4" s="1"/>
  <c r="B4" i="80"/>
  <c r="B4" i="82"/>
  <c r="B4" i="20"/>
  <c r="C4" i="30"/>
  <c r="E4" s="1"/>
  <c r="B4" i="36"/>
  <c r="C4" i="37"/>
  <c r="E4" s="1"/>
  <c r="C4" i="43"/>
  <c r="E4" s="1"/>
  <c r="B4" i="44"/>
  <c r="B4" i="47"/>
  <c r="C4" i="48"/>
  <c r="E4" s="1"/>
  <c r="B4" i="58"/>
  <c r="B4" i="60"/>
  <c r="B4" i="75"/>
  <c r="C4" i="85"/>
  <c r="E4" s="1"/>
  <c r="B4" i="94"/>
  <c r="C4" i="93"/>
  <c r="E4" s="1"/>
  <c r="C4" i="92"/>
  <c r="E4" s="1"/>
  <c r="B4" i="91"/>
  <c r="B4" i="90"/>
  <c r="C4" i="89"/>
  <c r="E4" s="1"/>
  <c r="B4" i="88"/>
  <c r="B4" i="87"/>
  <c r="C4" i="86"/>
  <c r="E4" s="1"/>
  <c r="B4"/>
  <c r="B4" i="85"/>
  <c r="C4" i="84"/>
  <c r="E4" s="1"/>
  <c r="B4" i="83"/>
  <c r="C4" i="82"/>
  <c r="E4" s="1"/>
  <c r="C4" i="81"/>
  <c r="E4" s="1"/>
  <c r="B4"/>
  <c r="C4" i="80"/>
  <c r="E4" s="1"/>
  <c r="B4" i="79"/>
  <c r="C4" i="78"/>
  <c r="E4" s="1"/>
  <c r="B4" i="77"/>
  <c r="C4" i="76"/>
  <c r="E4" s="1"/>
  <c r="C4" i="75"/>
  <c r="E4" s="1"/>
  <c r="B4" i="74"/>
  <c r="C4" i="73"/>
  <c r="E4" s="1"/>
  <c r="B4" i="72"/>
  <c r="C4" i="71"/>
  <c r="E4" s="1"/>
  <c r="B4" i="70"/>
  <c r="C4" i="69"/>
  <c r="E4" s="1"/>
  <c r="C4" i="68"/>
  <c r="E4" s="1"/>
  <c r="B4"/>
  <c r="B4" i="67"/>
  <c r="B4" i="65"/>
  <c r="B4" i="64"/>
  <c r="C4" i="63"/>
  <c r="B4" i="62"/>
  <c r="C4" i="61"/>
  <c r="E4" s="1"/>
  <c r="C4" i="59"/>
  <c r="E4" s="1"/>
  <c r="C4" i="58"/>
  <c r="E4" s="1"/>
  <c r="B4" i="56"/>
  <c r="B4" i="55"/>
  <c r="C4" i="54"/>
  <c r="E4" s="1"/>
  <c r="B4" i="53"/>
  <c r="B4" i="52"/>
  <c r="C4" i="51"/>
  <c r="E4" s="1"/>
  <c r="B4" i="49"/>
  <c r="B4" i="48"/>
  <c r="C4" i="47"/>
  <c r="E4" s="1"/>
  <c r="C4" i="45"/>
  <c r="C4" i="44"/>
  <c r="E4" s="1"/>
  <c r="B4" i="43"/>
  <c r="B4" i="42"/>
  <c r="C4" i="41"/>
  <c r="E4" s="1"/>
  <c r="B4" i="40"/>
  <c r="C4" i="39"/>
  <c r="E4" s="1"/>
  <c r="B4" i="38"/>
  <c r="B4" i="37"/>
  <c r="C4" i="36"/>
  <c r="E4" s="1"/>
  <c r="B4" i="35"/>
  <c r="B4" i="33"/>
  <c r="B4" i="32"/>
  <c r="C4" i="31"/>
  <c r="E4" s="1"/>
  <c r="B4" i="30"/>
  <c r="B4" i="29"/>
  <c r="B4" i="27"/>
  <c r="C4" i="26"/>
  <c r="E4" s="1"/>
  <c r="B4" i="25"/>
  <c r="B4" i="24"/>
  <c r="C4" i="23"/>
  <c r="E4" s="1"/>
  <c r="B4" i="22"/>
  <c r="C4" i="21"/>
  <c r="E4" s="1"/>
  <c r="B4"/>
  <c r="C4" i="20"/>
  <c r="E4" s="1"/>
  <c r="C4" i="19"/>
  <c r="E4" s="1"/>
  <c r="B4" i="18"/>
  <c r="C4" i="17"/>
  <c r="E4" s="1"/>
  <c r="C4" i="16"/>
  <c r="E4" s="1"/>
  <c r="C4" i="15"/>
  <c r="E4" s="1"/>
  <c r="C4" i="14"/>
  <c r="E4" s="1"/>
  <c r="B4" i="13"/>
  <c r="C4" i="12"/>
  <c r="E4" s="1"/>
  <c r="B4" i="11"/>
  <c r="C4" i="10"/>
  <c r="E4" s="1"/>
  <c r="B4" i="9"/>
  <c r="C4" i="8"/>
  <c r="E4" s="1"/>
  <c r="C4" i="7"/>
  <c r="B4" i="4"/>
  <c r="C4" i="90"/>
  <c r="E4" s="1"/>
  <c r="C4" i="60"/>
  <c r="E4" s="1"/>
  <c r="C4" i="46"/>
  <c r="E4" s="1"/>
  <c r="C4" i="42"/>
  <c r="E4" s="1"/>
  <c r="B4" i="46"/>
  <c r="E4" i="63" l="1"/>
  <c r="E4" i="45"/>
  <c r="E4" i="7"/>
  <c r="C5" i="2"/>
  <c r="B5"/>
  <c r="B4" s="1"/>
  <c r="E5" l="1"/>
  <c r="E4" s="1"/>
  <c r="C4"/>
</calcChain>
</file>

<file path=xl/sharedStrings.xml><?xml version="1.0" encoding="utf-8"?>
<sst xmlns="http://schemas.openxmlformats.org/spreadsheetml/2006/main" count="1960" uniqueCount="132">
  <si>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</si>
  <si>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Содержание дома (аварийная служба)</t>
  </si>
  <si>
    <t>Содержание дома (вывоз ТБО)</t>
  </si>
  <si>
    <t>Содержание дома (дезинсекция и дератизация)</t>
  </si>
  <si>
    <t>Содержание дома (обслуживание электросетей)</t>
  </si>
  <si>
    <t>Содержание дома (освещение мест общего пользования)</t>
  </si>
  <si>
    <t>Содержание дома (охрана тепловых узлов)</t>
  </si>
  <si>
    <t>Содержание дома (сод-ние инжен.обор-ния и констр.элементов дома)</t>
  </si>
  <si>
    <t>Содержание дома (уборка лестничных клеток)</t>
  </si>
  <si>
    <t>Содержание дома (уборка придомовой территории)</t>
  </si>
  <si>
    <r>
      <t xml:space="preserve">в т.ч. </t>
    </r>
    <r>
      <rPr>
        <b/>
        <i/>
        <sz val="10"/>
        <rFont val="Arial"/>
        <family val="2"/>
        <charset val="204"/>
      </rPr>
      <t>Ремонт:</t>
    </r>
  </si>
  <si>
    <t>в т.ч. Содержание:</t>
  </si>
  <si>
    <t>в т.ч. Ремонт:</t>
  </si>
  <si>
    <t>Расходы по управлению МКД</t>
  </si>
  <si>
    <t>рублей</t>
  </si>
  <si>
    <t>наименование статьи</t>
  </si>
  <si>
    <t>начислено доходов всего</t>
  </si>
  <si>
    <t>фактически поступило доходов</t>
  </si>
  <si>
    <t>израсходовано средств</t>
  </si>
  <si>
    <t>перерасход (недоимка) средств</t>
  </si>
  <si>
    <t>установка (ремонт) дверей</t>
  </si>
  <si>
    <t>ремонт водостоков</t>
  </si>
  <si>
    <t>ремонт теплового (водомерного) узла</t>
  </si>
  <si>
    <t>утепление розлива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</si>
  <si>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</si>
  <si>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в т.ч. </t>
    </r>
    <r>
      <rPr>
        <sz val="10"/>
        <color theme="1"/>
        <rFont val="Calibri"/>
        <family val="2"/>
        <charset val="204"/>
        <scheme val="minor"/>
      </rPr>
      <t>Содержание:</t>
    </r>
  </si>
  <si>
    <r>
      <t xml:space="preserve">в т.ч. </t>
    </r>
    <r>
      <rPr>
        <sz val="10"/>
        <color theme="1"/>
        <rFont val="Calibri"/>
        <family val="2"/>
        <charset val="204"/>
        <scheme val="minor"/>
      </rPr>
      <t>Ремонт: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</si>
  <si>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</si>
  <si>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 за 2013 г.  </t>
    </r>
    <r>
      <rPr>
        <sz val="11"/>
        <color theme="1"/>
        <rFont val="Arial"/>
        <family val="2"/>
        <charset val="204"/>
      </rPr>
      <t>(Форма 731-7)</t>
    </r>
  </si>
  <si>
    <t>поступило доходов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</si>
  <si>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</si>
  <si>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 за 2013 г.  </t>
    </r>
    <r>
      <rPr>
        <sz val="11"/>
        <color theme="1"/>
        <rFont val="Arial"/>
        <family val="2"/>
        <charset val="204"/>
      </rPr>
      <t>(Форма 731-7)</t>
    </r>
  </si>
  <si>
    <t xml:space="preserve">всего </t>
  </si>
  <si>
    <t>система водоснабжения, теплоснабжения (магистрали)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</si>
  <si>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 за 2013 г.  </t>
    </r>
    <r>
      <rPr>
        <sz val="11"/>
        <color theme="1"/>
        <rFont val="Arial"/>
        <family val="2"/>
        <charset val="204"/>
      </rPr>
      <t>(Форма 731-7)</t>
    </r>
  </si>
  <si>
    <t>электросетевое хозяйство (в т.ч. ВРУ)</t>
  </si>
  <si>
    <t>ремонт теплового. Водомерного узлов</t>
  </si>
  <si>
    <t>ремонт теплового, водомерного узлов</t>
  </si>
  <si>
    <t>электросетевое хозяйство в том числе ВРУ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</si>
  <si>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</si>
  <si>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</si>
  <si>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</si>
  <si>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</si>
  <si>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</si>
  <si>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</si>
  <si>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д.15 за 2013 г.  </t>
    </r>
    <r>
      <rPr>
        <sz val="11"/>
        <color theme="1"/>
        <rFont val="Arial"/>
        <family val="2"/>
        <charset val="204"/>
      </rPr>
      <t>(Форма 731-7)</t>
    </r>
  </si>
  <si>
    <t xml:space="preserve"> ВСЕГО:</t>
  </si>
  <si>
    <t>ВСЕГО: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</si>
  <si>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</si>
  <si>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</si>
  <si>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</si>
  <si>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</si>
  <si>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</si>
  <si>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</si>
  <si>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д.22 за 2013 г.  </t>
    </r>
    <r>
      <rPr>
        <sz val="11"/>
        <color theme="1"/>
        <rFont val="Arial"/>
        <family val="2"/>
        <charset val="204"/>
      </rPr>
      <t>(Форма 731-7)</t>
    </r>
  </si>
  <si>
    <t>система водоснабжениея, теплоснабжения (магистрали)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</si>
  <si>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</si>
  <si>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</si>
  <si>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д.25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</si>
  <si>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</si>
  <si>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</si>
  <si>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</si>
  <si>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д.29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</si>
  <si>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</si>
  <si>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</si>
  <si>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</si>
  <si>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</si>
  <si>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</si>
  <si>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д.35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</si>
  <si>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д.36 за 2013 г.  </t>
    </r>
    <r>
      <rPr>
        <sz val="11"/>
        <color theme="1"/>
        <rFont val="Arial"/>
        <family val="2"/>
        <charset val="204"/>
      </rPr>
      <t>(Форма 731-7)</t>
    </r>
  </si>
  <si>
    <t>благоустройство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</si>
  <si>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</si>
  <si>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</si>
  <si>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д.39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</si>
  <si>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д.40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</si>
  <si>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д.41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</si>
  <si>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д.49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</si>
  <si>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д.50 за 2013 г.  </t>
    </r>
    <r>
      <rPr>
        <sz val="11"/>
        <color theme="1"/>
        <rFont val="Arial"/>
        <family val="2"/>
        <charset val="204"/>
      </rPr>
      <t>(Форма 731-7)</t>
    </r>
  </si>
  <si>
    <t>ремонт (установка) дверей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</si>
  <si>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д.51 за 2013 г.  </t>
    </r>
    <r>
      <rPr>
        <sz val="11"/>
        <color theme="1"/>
        <rFont val="Arial"/>
        <family val="2"/>
        <charset val="204"/>
      </rPr>
      <t>(Форма 731-7)</t>
    </r>
  </si>
  <si>
    <t>система водоснабжения, теплоснабжения (магистральные линии)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</si>
  <si>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</si>
  <si>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</si>
  <si>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</si>
  <si>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д.55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</si>
  <si>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</si>
  <si>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</si>
  <si>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</si>
  <si>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д.59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</si>
  <si>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</si>
  <si>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</si>
  <si>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</si>
  <si>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</si>
  <si>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</si>
  <si>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д.65 за 2013 г.  </t>
    </r>
    <r>
      <rPr>
        <sz val="11"/>
        <color theme="1"/>
        <rFont val="Arial"/>
        <family val="2"/>
        <charset val="204"/>
      </rPr>
      <t>(Форма 731-7)</t>
    </r>
  </si>
  <si>
    <t>утепление розливов</t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</si>
  <si>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</si>
  <si>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</si>
  <si>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</si>
  <si>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д.69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</si>
  <si>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</si>
  <si>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</si>
  <si>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</si>
  <si>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</si>
  <si>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</si>
  <si>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д.75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</si>
  <si>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</si>
  <si>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</si>
  <si>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</si>
  <si>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д.79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</si>
  <si>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</si>
  <si>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</si>
  <si>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</si>
  <si>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</si>
  <si>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</si>
  <si>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д.85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</si>
  <si>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</si>
  <si>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</si>
  <si>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</si>
  <si>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д.89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</si>
  <si>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д.90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</si>
  <si>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д.91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</si>
  <si>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д.92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</si>
  <si>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д.93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</si>
  <si>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д.104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</si>
  <si>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д.105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</si>
  <si>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д.106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</si>
  <si>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д.107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</si>
  <si>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д.108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</si>
  <si>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д.109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</si>
  <si>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д.110 за 2013 г.  </t>
    </r>
    <r>
      <rPr>
        <sz val="11"/>
        <color theme="1"/>
        <rFont val="Arial"/>
        <family val="2"/>
        <charset val="204"/>
      </rPr>
      <t>(Форма 731-7)</t>
    </r>
  </si>
  <si>
    <r>
      <t xml:space="preserve">Отчет о начислении, поступлении и расходовании денежных средств по жилому дому  Иркутская область, Иркутский район, рп.Маркова, м-н Березовый, д.111 за 2013 г.  </t>
    </r>
    <r>
      <rPr>
        <sz val="11"/>
        <color theme="1"/>
        <rFont val="Arial"/>
        <family val="2"/>
        <charset val="204"/>
      </rPr>
      <t>(Форма 731-7)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</si>
</sst>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1"/>
    </font>
    <font>
      <sz val="9"/>
      <color theme="1"/>
      <name val="Arial"/>
      <family val="2"/>
      <charset val="204"/>
    </font>
    <font>
      <b/>
      <sz val="8"/>
      <color indexed="8"/>
      <name val="Arial"/>
      <family val="2"/>
      <charset val="1"/>
    </font>
    <font>
      <sz val="9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1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2">
    <xf numFmtId="0" fontId="0" fillId="0" borderId="0" xfId="0"/>
    <xf numFmtId="164" fontId="1" fillId="0" borderId="0" xfId="1" applyNumberFormat="1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top" wrapText="1"/>
    </xf>
    <xf numFmtId="4" fontId="8" fillId="2" borderId="1" xfId="3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top" wrapText="1"/>
    </xf>
    <xf numFmtId="2" fontId="8" fillId="2" borderId="1" xfId="5" applyNumberFormat="1" applyFont="1" applyFill="1" applyBorder="1" applyAlignment="1">
      <alignment horizontal="center" vertical="top" wrapText="1"/>
    </xf>
    <xf numFmtId="4" fontId="8" fillId="2" borderId="1" xfId="6" applyNumberFormat="1" applyFont="1" applyFill="1" applyBorder="1" applyAlignment="1">
      <alignment horizontal="center" vertical="top" wrapText="1"/>
    </xf>
    <xf numFmtId="4" fontId="8" fillId="2" borderId="1" xfId="7" applyNumberFormat="1" applyFont="1" applyFill="1" applyBorder="1" applyAlignment="1">
      <alignment horizontal="center" vertical="top" wrapText="1"/>
    </xf>
    <xf numFmtId="2" fontId="8" fillId="2" borderId="1" xfId="8" applyNumberFormat="1" applyFont="1" applyFill="1" applyBorder="1" applyAlignment="1">
      <alignment horizontal="center" vertical="top" wrapText="1"/>
    </xf>
    <xf numFmtId="4" fontId="8" fillId="2" borderId="1" xfId="9" applyNumberFormat="1" applyFont="1" applyFill="1" applyBorder="1" applyAlignment="1">
      <alignment horizontal="center" vertical="top" wrapText="1"/>
    </xf>
    <xf numFmtId="4" fontId="8" fillId="2" borderId="1" xfId="10" applyNumberFormat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8" fillId="2" borderId="1" xfId="11" applyNumberFormat="1" applyFont="1" applyFill="1" applyBorder="1" applyAlignment="1">
      <alignment horizontal="center" vertical="top" wrapText="1"/>
    </xf>
    <xf numFmtId="0" fontId="0" fillId="0" borderId="0" xfId="0" applyFont="1"/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left" vertical="top" wrapText="1"/>
    </xf>
    <xf numFmtId="0" fontId="0" fillId="3" borderId="0" xfId="0" applyFill="1"/>
    <xf numFmtId="4" fontId="8" fillId="2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0" fontId="3" fillId="3" borderId="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4" fontId="16" fillId="2" borderId="1" xfId="4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0" fontId="19" fillId="2" borderId="1" xfId="2" applyNumberFormat="1" applyFont="1" applyFill="1" applyBorder="1" applyAlignment="1">
      <alignment horizontal="left" vertical="top" wrapText="1"/>
    </xf>
    <xf numFmtId="0" fontId="19" fillId="2" borderId="1" xfId="2" applyNumberFormat="1" applyFont="1" applyFill="1" applyBorder="1" applyAlignment="1">
      <alignment horizontal="center" vertical="top" wrapText="1"/>
    </xf>
    <xf numFmtId="4" fontId="19" fillId="2" borderId="1" xfId="2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4" fontId="19" fillId="2" borderId="1" xfId="3" applyNumberFormat="1" applyFont="1" applyFill="1" applyBorder="1" applyAlignment="1">
      <alignment horizontal="center" vertical="top" wrapText="1"/>
    </xf>
    <xf numFmtId="4" fontId="19" fillId="2" borderId="1" xfId="4" applyNumberFormat="1" applyFont="1" applyFill="1" applyBorder="1" applyAlignment="1">
      <alignment horizontal="center" vertical="top" wrapText="1"/>
    </xf>
    <xf numFmtId="2" fontId="19" fillId="2" borderId="1" xfId="5" applyNumberFormat="1" applyFont="1" applyFill="1" applyBorder="1" applyAlignment="1">
      <alignment horizontal="center" vertical="top" wrapText="1"/>
    </xf>
    <xf numFmtId="4" fontId="19" fillId="2" borderId="1" xfId="6" applyNumberFormat="1" applyFont="1" applyFill="1" applyBorder="1" applyAlignment="1">
      <alignment horizontal="center" vertical="top" wrapText="1"/>
    </xf>
    <xf numFmtId="4" fontId="19" fillId="2" borderId="1" xfId="7" applyNumberFormat="1" applyFont="1" applyFill="1" applyBorder="1" applyAlignment="1">
      <alignment horizontal="center" vertical="top" wrapText="1"/>
    </xf>
    <xf numFmtId="2" fontId="19" fillId="2" borderId="1" xfId="8" applyNumberFormat="1" applyFont="1" applyFill="1" applyBorder="1" applyAlignment="1">
      <alignment horizontal="center" vertical="top" wrapText="1"/>
    </xf>
    <xf numFmtId="4" fontId="19" fillId="2" borderId="1" xfId="9" applyNumberFormat="1" applyFont="1" applyFill="1" applyBorder="1" applyAlignment="1">
      <alignment horizontal="center" vertical="top" wrapText="1"/>
    </xf>
    <xf numFmtId="4" fontId="19" fillId="2" borderId="1" xfId="10" applyNumberFormat="1" applyFont="1" applyFill="1" applyBorder="1" applyAlignment="1">
      <alignment horizontal="center" vertical="top" wrapText="1"/>
    </xf>
    <xf numFmtId="4" fontId="19" fillId="2" borderId="1" xfId="11" applyNumberFormat="1" applyFont="1" applyFill="1" applyBorder="1" applyAlignment="1">
      <alignment horizontal="center" vertical="top" wrapText="1"/>
    </xf>
    <xf numFmtId="40" fontId="3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0" fillId="2" borderId="1" xfId="4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 wrapText="1"/>
    </xf>
    <xf numFmtId="40" fontId="4" fillId="3" borderId="2" xfId="1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3" borderId="1" xfId="2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/>
    </xf>
    <xf numFmtId="0" fontId="19" fillId="3" borderId="1" xfId="2" applyNumberFormat="1" applyFont="1" applyFill="1" applyBorder="1" applyAlignment="1">
      <alignment horizontal="center" vertical="top" wrapText="1"/>
    </xf>
    <xf numFmtId="4" fontId="19" fillId="3" borderId="1" xfId="2" applyNumberFormat="1" applyFont="1" applyFill="1" applyBorder="1" applyAlignment="1">
      <alignment horizontal="center" vertical="top" wrapText="1"/>
    </xf>
    <xf numFmtId="4" fontId="19" fillId="3" borderId="1" xfId="3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9" fillId="3" borderId="1" xfId="4" applyNumberFormat="1" applyFont="1" applyFill="1" applyBorder="1" applyAlignment="1">
      <alignment horizontal="center" vertical="top" wrapText="1"/>
    </xf>
    <xf numFmtId="2" fontId="19" fillId="3" borderId="1" xfId="5" applyNumberFormat="1" applyFont="1" applyFill="1" applyBorder="1" applyAlignment="1">
      <alignment horizontal="center" vertical="top" wrapText="1"/>
    </xf>
    <xf numFmtId="4" fontId="19" fillId="3" borderId="1" xfId="6" applyNumberFormat="1" applyFont="1" applyFill="1" applyBorder="1" applyAlignment="1">
      <alignment horizontal="center" vertical="top" wrapText="1"/>
    </xf>
    <xf numFmtId="4" fontId="19" fillId="3" borderId="1" xfId="7" applyNumberFormat="1" applyFont="1" applyFill="1" applyBorder="1" applyAlignment="1">
      <alignment horizontal="center" vertical="top" wrapText="1"/>
    </xf>
    <xf numFmtId="2" fontId="19" fillId="3" borderId="1" xfId="8" applyNumberFormat="1" applyFont="1" applyFill="1" applyBorder="1" applyAlignment="1">
      <alignment horizontal="center" vertical="top" wrapText="1"/>
    </xf>
    <xf numFmtId="4" fontId="19" fillId="3" borderId="1" xfId="9" applyNumberFormat="1" applyFont="1" applyFill="1" applyBorder="1" applyAlignment="1">
      <alignment horizontal="center" vertical="top" wrapText="1"/>
    </xf>
    <xf numFmtId="4" fontId="19" fillId="3" borderId="1" xfId="10" applyNumberFormat="1" applyFont="1" applyFill="1" applyBorder="1" applyAlignment="1">
      <alignment horizontal="center" vertical="top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19" fillId="3" borderId="1" xfId="11" applyNumberFormat="1" applyFont="1" applyFill="1" applyBorder="1" applyAlignment="1">
      <alignment horizontal="center" vertical="top" wrapText="1"/>
    </xf>
    <xf numFmtId="2" fontId="19" fillId="3" borderId="1" xfId="2" applyNumberFormat="1" applyFont="1" applyFill="1" applyBorder="1" applyAlignment="1">
      <alignment horizontal="center" vertical="top" wrapText="1"/>
    </xf>
    <xf numFmtId="40" fontId="4" fillId="3" borderId="1" xfId="1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left" vertical="top" wrapText="1"/>
    </xf>
    <xf numFmtId="2" fontId="8" fillId="2" borderId="1" xfId="2" applyNumberFormat="1" applyFont="1" applyFill="1" applyBorder="1" applyAlignment="1">
      <alignment horizontal="center" vertical="top" wrapText="1"/>
    </xf>
    <xf numFmtId="2" fontId="8" fillId="3" borderId="1" xfId="2" applyNumberFormat="1" applyFont="1" applyFill="1" applyBorder="1" applyAlignment="1">
      <alignment horizontal="center" vertical="top" wrapText="1"/>
    </xf>
    <xf numFmtId="0" fontId="14" fillId="3" borderId="1" xfId="2" applyNumberFormat="1" applyFont="1" applyFill="1" applyBorder="1" applyAlignment="1">
      <alignment horizontal="left" vertical="top" wrapText="1"/>
    </xf>
    <xf numFmtId="165" fontId="8" fillId="2" borderId="1" xfId="2" applyNumberFormat="1" applyFont="1" applyFill="1" applyBorder="1" applyAlignment="1">
      <alignment horizontal="center" vertical="top" wrapText="1"/>
    </xf>
    <xf numFmtId="2" fontId="8" fillId="2" borderId="1" xfId="2" applyNumberFormat="1" applyFont="1" applyFill="1" applyBorder="1" applyAlignment="1">
      <alignment horizontal="lef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5" fontId="8" fillId="2" borderId="1" xfId="7" applyNumberFormat="1" applyFont="1" applyFill="1" applyBorder="1" applyAlignment="1">
      <alignment horizontal="center" vertical="top" wrapText="1"/>
    </xf>
  </cellXfs>
  <cellStyles count="12">
    <cellStyle name="Обычный" xfId="0" builtinId="0"/>
    <cellStyle name="Обычный_Лист1" xfId="2"/>
    <cellStyle name="Обычный_Лист10" xfId="11"/>
    <cellStyle name="Обычный_Лист2" xfId="4"/>
    <cellStyle name="Обычный_Лист3" xfId="3"/>
    <cellStyle name="Обычный_Лист4" xfId="5"/>
    <cellStyle name="Обычный_Лист5" xfId="6"/>
    <cellStyle name="Обычный_Лист6" xfId="7"/>
    <cellStyle name="Обычный_Лист7" xfId="8"/>
    <cellStyle name="Обычный_Лист8" xfId="9"/>
    <cellStyle name="Обычный_Лист9" xfId="1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19" sqref="A19:E22"/>
    </sheetView>
  </sheetViews>
  <sheetFormatPr defaultRowHeight="14.4"/>
  <cols>
    <col min="1" max="1" width="52.5546875" style="22" customWidth="1"/>
    <col min="2" max="2" width="17.77734375" style="22" customWidth="1"/>
    <col min="3" max="3" width="14.88671875" style="22" customWidth="1"/>
    <col min="4" max="4" width="13.21875" style="22" customWidth="1"/>
    <col min="5" max="5" width="13.33203125" style="22" customWidth="1"/>
    <col min="6" max="16384" width="8.88671875" style="22"/>
  </cols>
  <sheetData>
    <row r="1" spans="1:5" ht="14.4" customHeight="1">
      <c r="A1" s="90" t="s">
        <v>24</v>
      </c>
      <c r="B1" s="90"/>
      <c r="C1" s="90"/>
      <c r="D1" s="90"/>
      <c r="E1" s="90"/>
    </row>
    <row r="2" spans="1:5" ht="25.2" customHeight="1">
      <c r="A2" s="90"/>
      <c r="B2" s="90"/>
      <c r="C2" s="90"/>
      <c r="D2" s="90"/>
      <c r="E2" s="90"/>
    </row>
    <row r="3" spans="1:5">
      <c r="A3" s="23"/>
      <c r="B3" s="23"/>
      <c r="E3" s="24" t="s">
        <v>14</v>
      </c>
    </row>
    <row r="4" spans="1:5" ht="36">
      <c r="A4" s="25" t="s">
        <v>15</v>
      </c>
      <c r="B4" s="25" t="s">
        <v>16</v>
      </c>
      <c r="C4" s="25" t="s">
        <v>17</v>
      </c>
      <c r="D4" s="26" t="s">
        <v>18</v>
      </c>
      <c r="E4" s="26" t="s">
        <v>19</v>
      </c>
    </row>
    <row r="5" spans="1:5" ht="14.4" customHeight="1">
      <c r="A5" s="60" t="s">
        <v>32</v>
      </c>
      <c r="B5" s="31">
        <f>B7+B18</f>
        <v>224762.03999999998</v>
      </c>
      <c r="C5" s="31">
        <f t="shared" ref="C5:E5" si="0">C7+C18</f>
        <v>170666.12</v>
      </c>
      <c r="D5" s="31">
        <f t="shared" si="0"/>
        <v>223646.03419553721</v>
      </c>
      <c r="E5" s="31">
        <f t="shared" si="0"/>
        <v>-52979.914195537203</v>
      </c>
    </row>
    <row r="6" spans="1:5">
      <c r="B6" s="31"/>
      <c r="C6" s="31"/>
      <c r="D6" s="31"/>
      <c r="E6" s="31"/>
    </row>
    <row r="7" spans="1:5">
      <c r="A7" s="28" t="s">
        <v>25</v>
      </c>
      <c r="B7" s="31">
        <f>SUM(B8:B17)</f>
        <v>181431.47999999998</v>
      </c>
      <c r="C7" s="31">
        <f>SUM(C8:C17)</f>
        <v>142383.63</v>
      </c>
      <c r="D7" s="31">
        <f>D8+D9+D10+D11+D12+D13+D14+D15+D16+D17</f>
        <v>173246.03419553721</v>
      </c>
      <c r="E7" s="31">
        <f t="shared" ref="E7:E18" si="1">C7-D7</f>
        <v>-30862.404195537209</v>
      </c>
    </row>
    <row r="8" spans="1:5">
      <c r="A8" s="30" t="s">
        <v>2</v>
      </c>
      <c r="B8" s="31">
        <v>28781.08</v>
      </c>
      <c r="C8" s="31">
        <v>22586.79</v>
      </c>
      <c r="D8" s="31">
        <v>22501.345551438801</v>
      </c>
      <c r="E8" s="31">
        <f t="shared" si="1"/>
        <v>85.444448561200261</v>
      </c>
    </row>
    <row r="9" spans="1:5" ht="14.4" customHeight="1">
      <c r="A9" s="30" t="s">
        <v>1</v>
      </c>
      <c r="B9" s="31">
        <v>23356.95</v>
      </c>
      <c r="C9" s="31">
        <v>18330.05</v>
      </c>
      <c r="D9" s="31">
        <v>20157.097163116701</v>
      </c>
      <c r="E9" s="31">
        <f t="shared" si="1"/>
        <v>-1827.047163116702</v>
      </c>
    </row>
    <row r="10" spans="1:5" ht="20.399999999999999" customHeight="1">
      <c r="A10" s="30" t="s">
        <v>8</v>
      </c>
      <c r="B10" s="31">
        <v>15054.72</v>
      </c>
      <c r="C10" s="31">
        <v>11814.63</v>
      </c>
      <c r="D10" s="31">
        <v>13402.471869794001</v>
      </c>
      <c r="E10" s="31">
        <f t="shared" si="1"/>
        <v>-1587.8418697940015</v>
      </c>
    </row>
    <row r="11" spans="1:5" ht="16.2" customHeight="1">
      <c r="A11" s="30" t="s">
        <v>9</v>
      </c>
      <c r="B11" s="31">
        <v>25902.97</v>
      </c>
      <c r="C11" s="31">
        <v>20328.11</v>
      </c>
      <c r="D11" s="31">
        <v>26114.195602472981</v>
      </c>
      <c r="E11" s="31">
        <f t="shared" si="1"/>
        <v>-5786.0856024729801</v>
      </c>
    </row>
    <row r="12" spans="1:5" ht="16.2" customHeight="1">
      <c r="A12" s="30" t="s">
        <v>5</v>
      </c>
      <c r="B12" s="31">
        <v>11401.73</v>
      </c>
      <c r="C12" s="31">
        <v>8947.84</v>
      </c>
      <c r="D12" s="31">
        <v>855.51896026821851</v>
      </c>
      <c r="E12" s="31">
        <f t="shared" si="1"/>
        <v>8092.3210397317816</v>
      </c>
    </row>
    <row r="13" spans="1:5" ht="15.6" customHeight="1">
      <c r="A13" s="30" t="s">
        <v>4</v>
      </c>
      <c r="B13" s="31">
        <v>9851.98</v>
      </c>
      <c r="C13" s="31">
        <v>7731.63</v>
      </c>
      <c r="D13" s="31">
        <v>1244.4504522607533</v>
      </c>
      <c r="E13" s="31">
        <f t="shared" si="1"/>
        <v>6487.179547739247</v>
      </c>
    </row>
    <row r="14" spans="1:5" ht="16.2" customHeight="1">
      <c r="A14" s="30" t="s">
        <v>3</v>
      </c>
      <c r="B14" s="31">
        <v>774.88</v>
      </c>
      <c r="C14" s="31">
        <v>608.11</v>
      </c>
      <c r="D14" s="31">
        <v>99.593532368436996</v>
      </c>
      <c r="E14" s="31">
        <f t="shared" si="1"/>
        <v>508.51646763156305</v>
      </c>
    </row>
    <row r="15" spans="1:5" ht="19.8" customHeight="1">
      <c r="A15" s="30" t="s">
        <v>6</v>
      </c>
      <c r="B15" s="31">
        <v>4649.25</v>
      </c>
      <c r="C15" s="31">
        <v>3648.63</v>
      </c>
      <c r="D15" s="31">
        <v>18954.958752250201</v>
      </c>
      <c r="E15" s="31">
        <f t="shared" si="1"/>
        <v>-15306.3287522502</v>
      </c>
    </row>
    <row r="16" spans="1:5" ht="17.399999999999999" customHeight="1">
      <c r="A16" s="30" t="s">
        <v>13</v>
      </c>
      <c r="B16" s="31">
        <v>28116.9</v>
      </c>
      <c r="C16" s="31">
        <v>22065.55</v>
      </c>
      <c r="D16" s="31">
        <v>36804.138143143398</v>
      </c>
      <c r="E16" s="31">
        <f t="shared" si="1"/>
        <v>-14738.588143143399</v>
      </c>
    </row>
    <row r="17" spans="1:5" ht="15" customHeight="1">
      <c r="A17" s="30" t="s">
        <v>7</v>
      </c>
      <c r="B17" s="31">
        <v>33541.019999999997</v>
      </c>
      <c r="C17" s="31">
        <v>26322.29</v>
      </c>
      <c r="D17" s="31">
        <v>33112.264168423702</v>
      </c>
      <c r="E17" s="31">
        <f t="shared" si="1"/>
        <v>-6789.9741684237015</v>
      </c>
    </row>
    <row r="18" spans="1:5" ht="13.8" customHeight="1">
      <c r="A18" s="28" t="s">
        <v>26</v>
      </c>
      <c r="B18" s="31">
        <v>43330.559999999998</v>
      </c>
      <c r="C18" s="31">
        <v>28282.49</v>
      </c>
      <c r="D18" s="31">
        <f>D19+D20+D21+D22</f>
        <v>50400</v>
      </c>
      <c r="E18" s="31">
        <f t="shared" si="1"/>
        <v>-22117.51</v>
      </c>
    </row>
    <row r="19" spans="1:5">
      <c r="A19" s="30" t="s">
        <v>20</v>
      </c>
      <c r="B19" s="27"/>
      <c r="C19" s="27"/>
      <c r="D19" s="32">
        <v>31000</v>
      </c>
      <c r="E19" s="27"/>
    </row>
    <row r="20" spans="1:5">
      <c r="A20" s="30" t="s">
        <v>21</v>
      </c>
      <c r="B20" s="27"/>
      <c r="C20" s="27"/>
      <c r="D20" s="32">
        <v>400</v>
      </c>
      <c r="E20" s="27"/>
    </row>
    <row r="21" spans="1:5">
      <c r="A21" s="30" t="s">
        <v>22</v>
      </c>
      <c r="B21" s="27"/>
      <c r="C21" s="27"/>
      <c r="D21" s="32">
        <v>4000</v>
      </c>
      <c r="E21" s="27"/>
    </row>
    <row r="22" spans="1:5">
      <c r="A22" s="30" t="s">
        <v>23</v>
      </c>
      <c r="B22" s="27"/>
      <c r="C22" s="27"/>
      <c r="D22" s="32">
        <v>15000</v>
      </c>
      <c r="E22" s="27"/>
    </row>
  </sheetData>
  <mergeCells count="1">
    <mergeCell ref="A1:E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4" sqref="A4"/>
    </sheetView>
  </sheetViews>
  <sheetFormatPr defaultRowHeight="14.4"/>
  <cols>
    <col min="1" max="1" width="74.33203125" customWidth="1"/>
    <col min="2" max="2" width="13.33203125" style="1" customWidth="1"/>
    <col min="3" max="3" width="12.33203125" customWidth="1"/>
    <col min="4" max="4" width="11.88671875" customWidth="1"/>
    <col min="5" max="5" width="11.6640625" customWidth="1"/>
  </cols>
  <sheetData>
    <row r="1" spans="1:5" ht="60.75" customHeight="1">
      <c r="A1" s="90" t="s">
        <v>39</v>
      </c>
      <c r="B1" s="90"/>
      <c r="C1" s="90"/>
      <c r="D1" s="90"/>
      <c r="E1" s="90"/>
    </row>
    <row r="2" spans="1:5" ht="15.6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10">
        <f>B5+B17</f>
        <v>198224.94</v>
      </c>
      <c r="C4" s="10">
        <f>C5+C17</f>
        <v>168813.2</v>
      </c>
      <c r="D4" s="84">
        <f>D5+D17</f>
        <v>219416.26478939439</v>
      </c>
      <c r="E4" s="84">
        <f>C4-D4</f>
        <v>-50603.064789394382</v>
      </c>
    </row>
    <row r="5" spans="1:5">
      <c r="A5" s="2" t="s">
        <v>0</v>
      </c>
      <c r="B5" s="10">
        <f>SUM(B6:B16)</f>
        <v>158007.35</v>
      </c>
      <c r="C5" s="10">
        <f>SUM(C6:C16)</f>
        <v>140670.62</v>
      </c>
      <c r="D5" s="84">
        <f>SUM(D6:D16)</f>
        <v>172416.26478939439</v>
      </c>
      <c r="E5" s="84">
        <f t="shared" ref="E5:E17" si="0">C5-D5</f>
        <v>-31745.644789394399</v>
      </c>
    </row>
    <row r="6" spans="1:5">
      <c r="A6" s="3"/>
      <c r="B6" s="10"/>
      <c r="C6" s="10"/>
      <c r="D6" s="84"/>
      <c r="E6" s="84">
        <f t="shared" si="0"/>
        <v>0</v>
      </c>
    </row>
    <row r="7" spans="1:5">
      <c r="A7" s="3" t="s">
        <v>2</v>
      </c>
      <c r="B7" s="10">
        <v>25065.23</v>
      </c>
      <c r="C7" s="10">
        <v>22315.05</v>
      </c>
      <c r="D7" s="84">
        <v>20473.0940911568</v>
      </c>
      <c r="E7" s="84">
        <f t="shared" si="0"/>
        <v>1841.9559088431997</v>
      </c>
    </row>
    <row r="8" spans="1:5">
      <c r="A8" s="3" t="s">
        <v>1</v>
      </c>
      <c r="B8" s="10">
        <v>20341.400000000001</v>
      </c>
      <c r="C8" s="10">
        <v>18109.52</v>
      </c>
      <c r="D8" s="84">
        <v>23325.3293548334</v>
      </c>
      <c r="E8" s="84">
        <f t="shared" si="0"/>
        <v>-5215.8093548334</v>
      </c>
    </row>
    <row r="9" spans="1:5">
      <c r="A9" s="3" t="s">
        <v>8</v>
      </c>
      <c r="B9" s="10">
        <v>13111.04</v>
      </c>
      <c r="C9" s="10">
        <v>11672.49</v>
      </c>
      <c r="D9" s="84">
        <v>12615.040341686714</v>
      </c>
      <c r="E9" s="84">
        <f t="shared" si="0"/>
        <v>-942.55034168671409</v>
      </c>
    </row>
    <row r="10" spans="1:5">
      <c r="A10" s="3" t="s">
        <v>9</v>
      </c>
      <c r="B10" s="10">
        <v>22558.71</v>
      </c>
      <c r="C10" s="10">
        <v>20083.54</v>
      </c>
      <c r="D10" s="84">
        <v>24579.915870471195</v>
      </c>
      <c r="E10" s="84">
        <f t="shared" si="0"/>
        <v>-4496.3758704711945</v>
      </c>
    </row>
    <row r="11" spans="1:5">
      <c r="A11" s="3" t="s">
        <v>5</v>
      </c>
      <c r="B11" s="10">
        <v>9929.69</v>
      </c>
      <c r="C11" s="10">
        <v>8840.19</v>
      </c>
      <c r="D11" s="84">
        <v>805.25490384985926</v>
      </c>
      <c r="E11" s="84">
        <f t="shared" si="0"/>
        <v>8034.9350961501414</v>
      </c>
    </row>
    <row r="12" spans="1:5">
      <c r="A12" s="3" t="s">
        <v>4</v>
      </c>
      <c r="B12" s="10">
        <v>8580.02</v>
      </c>
      <c r="C12" s="10">
        <v>7638.61</v>
      </c>
      <c r="D12" s="84">
        <v>1171.3356171170922</v>
      </c>
      <c r="E12" s="84">
        <f t="shared" si="0"/>
        <v>6467.274382882908</v>
      </c>
    </row>
    <row r="13" spans="1:5">
      <c r="A13" s="3" t="s">
        <v>3</v>
      </c>
      <c r="B13" s="10">
        <v>674.83</v>
      </c>
      <c r="C13" s="10">
        <v>600.79</v>
      </c>
      <c r="D13" s="84">
        <v>93.742142554351119</v>
      </c>
      <c r="E13" s="84">
        <f t="shared" si="0"/>
        <v>507.04785744564884</v>
      </c>
    </row>
    <row r="14" spans="1:5">
      <c r="A14" s="3" t="s">
        <v>6</v>
      </c>
      <c r="B14" s="10">
        <v>4049</v>
      </c>
      <c r="C14" s="10">
        <v>3604.74</v>
      </c>
      <c r="D14" s="84">
        <v>9370.0779587157213</v>
      </c>
      <c r="E14" s="84">
        <f t="shared" si="0"/>
        <v>-5765.3379587157215</v>
      </c>
    </row>
    <row r="15" spans="1:5">
      <c r="A15" s="3" t="s">
        <v>13</v>
      </c>
      <c r="B15" s="10">
        <v>24486.799999999999</v>
      </c>
      <c r="C15" s="10">
        <v>21800.080000000002</v>
      </c>
      <c r="D15" s="84">
        <v>45229.322417902098</v>
      </c>
      <c r="E15" s="84">
        <f t="shared" si="0"/>
        <v>-23429.242417902096</v>
      </c>
    </row>
    <row r="16" spans="1:5">
      <c r="A16" s="3" t="s">
        <v>7</v>
      </c>
      <c r="B16" s="10">
        <v>29210.63</v>
      </c>
      <c r="C16" s="10">
        <v>26005.61</v>
      </c>
      <c r="D16" s="84">
        <v>34753.1520911072</v>
      </c>
      <c r="E16" s="84">
        <f t="shared" si="0"/>
        <v>-8747.5420911071997</v>
      </c>
    </row>
    <row r="17" spans="1:5">
      <c r="A17" s="2" t="s">
        <v>10</v>
      </c>
      <c r="B17" s="10">
        <v>40217.589999999997</v>
      </c>
      <c r="C17" s="10">
        <v>28142.58</v>
      </c>
      <c r="D17" s="84">
        <f>D18+D19+D20</f>
        <v>47000</v>
      </c>
      <c r="E17" s="84">
        <f t="shared" si="0"/>
        <v>-18857.419999999998</v>
      </c>
    </row>
    <row r="18" spans="1:5">
      <c r="A18" s="30" t="s">
        <v>20</v>
      </c>
      <c r="B18" s="10"/>
      <c r="C18" s="10"/>
      <c r="D18" s="84">
        <v>31000</v>
      </c>
      <c r="E18" s="84"/>
    </row>
    <row r="19" spans="1:5">
      <c r="A19" s="30" t="s">
        <v>38</v>
      </c>
      <c r="B19" s="10"/>
      <c r="C19" s="10"/>
      <c r="D19" s="84">
        <v>1000</v>
      </c>
      <c r="E19" s="84"/>
    </row>
    <row r="20" spans="1:5">
      <c r="A20" s="30" t="s">
        <v>23</v>
      </c>
      <c r="B20" s="10"/>
      <c r="C20" s="10"/>
      <c r="D20" s="84">
        <v>15000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5" sqref="A5"/>
    </sheetView>
  </sheetViews>
  <sheetFormatPr defaultRowHeight="14.4"/>
  <cols>
    <col min="1" max="1" width="74.33203125" customWidth="1"/>
    <col min="2" max="2" width="13.5546875" style="1" customWidth="1"/>
    <col min="3" max="3" width="14.6640625" customWidth="1"/>
    <col min="4" max="4" width="10.5546875" customWidth="1"/>
    <col min="5" max="5" width="14.6640625" customWidth="1"/>
  </cols>
  <sheetData>
    <row r="1" spans="1:5" ht="62.25" customHeight="1">
      <c r="A1" s="90" t="s">
        <v>43</v>
      </c>
      <c r="B1" s="90"/>
      <c r="C1" s="90"/>
      <c r="D1" s="90"/>
      <c r="E1" s="90"/>
    </row>
    <row r="2" spans="1:5" ht="15.6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85">
        <f>B5+B17</f>
        <v>209197.09000000003</v>
      </c>
      <c r="C4" s="85">
        <f>C5+C17</f>
        <v>208199.88999999998</v>
      </c>
      <c r="D4" s="85">
        <f>D5+D17</f>
        <v>229231.3780369178</v>
      </c>
      <c r="E4" s="85">
        <f>C4-D4</f>
        <v>-21031.488036917814</v>
      </c>
    </row>
    <row r="5" spans="1:5">
      <c r="A5" s="64" t="s">
        <v>0</v>
      </c>
      <c r="B5" s="85">
        <f>SUM(B6:B16)</f>
        <v>167928.85000000003</v>
      </c>
      <c r="C5" s="85">
        <f>SUM(C6:C16)</f>
        <v>172213.46</v>
      </c>
      <c r="D5" s="85">
        <f>SUM(D6:D16)</f>
        <v>204131.3780369178</v>
      </c>
      <c r="E5" s="85">
        <f t="shared" ref="E5:E17" si="0">C5-D5</f>
        <v>-31917.918036917807</v>
      </c>
    </row>
    <row r="6" spans="1:5">
      <c r="A6" s="33"/>
      <c r="B6" s="85"/>
      <c r="C6" s="85"/>
      <c r="D6" s="85"/>
      <c r="E6" s="85"/>
    </row>
    <row r="7" spans="1:5">
      <c r="A7" s="33" t="s">
        <v>2</v>
      </c>
      <c r="B7" s="85">
        <v>26639.11</v>
      </c>
      <c r="C7" s="85">
        <v>27318.79</v>
      </c>
      <c r="D7" s="85">
        <v>16881.866188072199</v>
      </c>
      <c r="E7" s="85">
        <f t="shared" si="0"/>
        <v>10436.923811927802</v>
      </c>
    </row>
    <row r="8" spans="1:5">
      <c r="A8" s="33" t="s">
        <v>1</v>
      </c>
      <c r="B8" s="85">
        <v>21618.66</v>
      </c>
      <c r="C8" s="85">
        <v>22170.25</v>
      </c>
      <c r="D8" s="85">
        <v>33655.991147470602</v>
      </c>
      <c r="E8" s="85">
        <f t="shared" si="0"/>
        <v>-11485.741147470602</v>
      </c>
    </row>
    <row r="9" spans="1:5">
      <c r="A9" s="33" t="s">
        <v>8</v>
      </c>
      <c r="B9" s="85">
        <v>13934.3</v>
      </c>
      <c r="C9" s="85">
        <v>14289.83</v>
      </c>
      <c r="D9" s="85">
        <v>22928.076645893299</v>
      </c>
      <c r="E9" s="85">
        <f t="shared" si="0"/>
        <v>-8638.2466458932995</v>
      </c>
    </row>
    <row r="10" spans="1:5">
      <c r="A10" s="33" t="s">
        <v>9</v>
      </c>
      <c r="B10" s="85">
        <v>23975.200000000001</v>
      </c>
      <c r="C10" s="85">
        <v>24586.91</v>
      </c>
      <c r="D10" s="85">
        <v>25189.854944258794</v>
      </c>
      <c r="E10" s="85">
        <f t="shared" si="0"/>
        <v>-602.94494425879384</v>
      </c>
    </row>
    <row r="11" spans="1:5">
      <c r="A11" s="33" t="s">
        <v>5</v>
      </c>
      <c r="B11" s="85">
        <v>10553.19</v>
      </c>
      <c r="C11" s="85">
        <v>10822.44</v>
      </c>
      <c r="D11" s="85">
        <v>825.23692627846935</v>
      </c>
      <c r="E11" s="85">
        <f t="shared" si="0"/>
        <v>9997.2030737215318</v>
      </c>
    </row>
    <row r="12" spans="1:5">
      <c r="A12" s="33" t="s">
        <v>4</v>
      </c>
      <c r="B12" s="85">
        <v>9118.77</v>
      </c>
      <c r="C12" s="85">
        <v>9351.43</v>
      </c>
      <c r="D12" s="85">
        <v>1200.4017605963345</v>
      </c>
      <c r="E12" s="85">
        <f t="shared" si="0"/>
        <v>8151.0282394036658</v>
      </c>
    </row>
    <row r="13" spans="1:5">
      <c r="A13" s="33" t="s">
        <v>3</v>
      </c>
      <c r="B13" s="85">
        <v>717.21</v>
      </c>
      <c r="C13" s="85">
        <v>735.51</v>
      </c>
      <c r="D13" s="85">
        <v>96.068309816508204</v>
      </c>
      <c r="E13" s="85">
        <f t="shared" si="0"/>
        <v>639.4416901834918</v>
      </c>
    </row>
    <row r="14" spans="1:5">
      <c r="A14" s="33" t="s">
        <v>6</v>
      </c>
      <c r="B14" s="85">
        <v>4303.24</v>
      </c>
      <c r="C14" s="85">
        <v>4413.04</v>
      </c>
      <c r="D14" s="85">
        <v>18602.59204467</v>
      </c>
      <c r="E14" s="85">
        <f t="shared" si="0"/>
        <v>-14189.552044669999</v>
      </c>
    </row>
    <row r="15" spans="1:5">
      <c r="A15" s="33" t="s">
        <v>13</v>
      </c>
      <c r="B15" s="85">
        <v>26024.36</v>
      </c>
      <c r="C15" s="85">
        <v>26688.36</v>
      </c>
      <c r="D15" s="85">
        <v>45855.376210312999</v>
      </c>
      <c r="E15" s="85">
        <f t="shared" si="0"/>
        <v>-19167.016210312999</v>
      </c>
    </row>
    <row r="16" spans="1:5">
      <c r="A16" s="33" t="s">
        <v>7</v>
      </c>
      <c r="B16" s="85">
        <v>31044.81</v>
      </c>
      <c r="C16" s="85">
        <v>31836.9</v>
      </c>
      <c r="D16" s="85">
        <v>38895.9138595486</v>
      </c>
      <c r="E16" s="85">
        <f t="shared" si="0"/>
        <v>-7059.0138595485987</v>
      </c>
    </row>
    <row r="17" spans="1:5">
      <c r="A17" s="64" t="s">
        <v>10</v>
      </c>
      <c r="B17" s="85">
        <v>41268.239999999998</v>
      </c>
      <c r="C17" s="85">
        <v>35986.43</v>
      </c>
      <c r="D17" s="85">
        <f>D18+D19+D20+D21</f>
        <v>25100</v>
      </c>
      <c r="E17" s="85">
        <f t="shared" si="0"/>
        <v>10886.43</v>
      </c>
    </row>
    <row r="18" spans="1:5">
      <c r="A18" s="30" t="s">
        <v>20</v>
      </c>
      <c r="B18" s="85"/>
      <c r="C18" s="85"/>
      <c r="D18" s="85">
        <v>5000</v>
      </c>
      <c r="E18" s="85"/>
    </row>
    <row r="19" spans="1:5">
      <c r="A19" s="30" t="s">
        <v>21</v>
      </c>
      <c r="B19" s="85"/>
      <c r="C19" s="85"/>
      <c r="D19" s="85">
        <v>600</v>
      </c>
      <c r="E19" s="85"/>
    </row>
    <row r="20" spans="1:5">
      <c r="A20" s="30" t="s">
        <v>22</v>
      </c>
      <c r="B20" s="85"/>
      <c r="C20" s="85"/>
      <c r="D20" s="85">
        <v>4500</v>
      </c>
      <c r="E20" s="85"/>
    </row>
    <row r="21" spans="1:5">
      <c r="A21" s="30" t="s">
        <v>23</v>
      </c>
      <c r="B21" s="85"/>
      <c r="C21" s="85"/>
      <c r="D21" s="85">
        <v>15000</v>
      </c>
      <c r="E21" s="85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5" sqref="A5"/>
    </sheetView>
  </sheetViews>
  <sheetFormatPr defaultRowHeight="14.4"/>
  <cols>
    <col min="1" max="1" width="74.33203125" customWidth="1"/>
    <col min="2" max="2" width="13.44140625" style="1" customWidth="1"/>
    <col min="3" max="3" width="13.109375" customWidth="1"/>
    <col min="4" max="4" width="13.5546875" customWidth="1"/>
    <col min="5" max="5" width="12" customWidth="1"/>
  </cols>
  <sheetData>
    <row r="1" spans="1:5" ht="72" customHeight="1">
      <c r="A1" s="90" t="s">
        <v>44</v>
      </c>
      <c r="B1" s="90"/>
      <c r="C1" s="90"/>
      <c r="D1" s="90"/>
      <c r="E1" s="90"/>
    </row>
    <row r="2" spans="1:5" ht="18.600000000000001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84">
        <f>B5+B17</f>
        <v>196525.59999999998</v>
      </c>
      <c r="C4" s="84">
        <f>C5+C17</f>
        <v>149383.07999999999</v>
      </c>
      <c r="D4" s="84">
        <f>D5+D17</f>
        <v>194731.37803691844</v>
      </c>
      <c r="E4" s="84">
        <f>C4-D4</f>
        <v>-45348.298036918452</v>
      </c>
    </row>
    <row r="5" spans="1:5">
      <c r="A5" s="2" t="s">
        <v>0</v>
      </c>
      <c r="B5" s="84">
        <f>SUM(B6:B16)</f>
        <v>155643.27999999997</v>
      </c>
      <c r="C5" s="84">
        <f>SUM(C6:C16)</f>
        <v>127202.53</v>
      </c>
      <c r="D5" s="84">
        <f>SUM(D6:D16)</f>
        <v>148131.37803691844</v>
      </c>
      <c r="E5" s="84">
        <f t="shared" ref="E5:E17" si="0">C5-D5</f>
        <v>-20928.84803691844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24690.21</v>
      </c>
      <c r="C7" s="84">
        <v>20178.560000000001</v>
      </c>
      <c r="D7" s="84">
        <v>26881.866188072199</v>
      </c>
      <c r="E7" s="84">
        <f t="shared" si="0"/>
        <v>-6703.306188072198</v>
      </c>
    </row>
    <row r="8" spans="1:5">
      <c r="A8" s="3" t="s">
        <v>1</v>
      </c>
      <c r="B8" s="84">
        <v>20037.05</v>
      </c>
      <c r="C8" s="84">
        <v>16375.68</v>
      </c>
      <c r="D8" s="84">
        <v>23655.991147470599</v>
      </c>
      <c r="E8" s="84">
        <f t="shared" si="0"/>
        <v>-7280.3111474705984</v>
      </c>
    </row>
    <row r="9" spans="1:5">
      <c r="A9" s="3" t="s">
        <v>8</v>
      </c>
      <c r="B9" s="84">
        <v>12914.88</v>
      </c>
      <c r="C9" s="84">
        <v>10554.94</v>
      </c>
      <c r="D9" s="84">
        <v>22928.076645893299</v>
      </c>
      <c r="E9" s="84">
        <f t="shared" si="0"/>
        <v>-12373.136645893299</v>
      </c>
    </row>
    <row r="10" spans="1:5">
      <c r="A10" s="3" t="s">
        <v>9</v>
      </c>
      <c r="B10" s="84">
        <v>22221.19</v>
      </c>
      <c r="C10" s="84">
        <v>18160.7</v>
      </c>
      <c r="D10" s="84">
        <v>12189.854944258799</v>
      </c>
      <c r="E10" s="84">
        <f t="shared" si="0"/>
        <v>5970.8450557412016</v>
      </c>
    </row>
    <row r="11" spans="1:5">
      <c r="A11" s="3" t="s">
        <v>5</v>
      </c>
      <c r="B11" s="84">
        <v>9781.1200000000008</v>
      </c>
      <c r="C11" s="84">
        <v>7993.81</v>
      </c>
      <c r="D11" s="84">
        <v>825.23692627846935</v>
      </c>
      <c r="E11" s="84">
        <f t="shared" si="0"/>
        <v>7168.5730737215308</v>
      </c>
    </row>
    <row r="12" spans="1:5">
      <c r="A12" s="3" t="s">
        <v>4</v>
      </c>
      <c r="B12" s="84">
        <v>8451.65</v>
      </c>
      <c r="C12" s="84">
        <v>6907.28</v>
      </c>
      <c r="D12" s="84">
        <v>1200.4017605963345</v>
      </c>
      <c r="E12" s="84">
        <f t="shared" si="0"/>
        <v>5706.8782394036652</v>
      </c>
    </row>
    <row r="13" spans="1:5">
      <c r="A13" s="3" t="s">
        <v>3</v>
      </c>
      <c r="B13" s="84">
        <v>664.74</v>
      </c>
      <c r="C13" s="84">
        <v>543.27</v>
      </c>
      <c r="D13" s="84">
        <v>96.068309816508204</v>
      </c>
      <c r="E13" s="84">
        <f t="shared" si="0"/>
        <v>447.20169018349179</v>
      </c>
    </row>
    <row r="14" spans="1:5">
      <c r="A14" s="3" t="s">
        <v>6</v>
      </c>
      <c r="B14" s="84">
        <v>3988.42</v>
      </c>
      <c r="C14" s="84">
        <v>3259.61</v>
      </c>
      <c r="D14" s="84">
        <v>18602.59204467</v>
      </c>
      <c r="E14" s="84">
        <f t="shared" si="0"/>
        <v>-15342.98204467</v>
      </c>
    </row>
    <row r="15" spans="1:5">
      <c r="A15" s="3" t="s">
        <v>13</v>
      </c>
      <c r="B15" s="84">
        <v>24120.43</v>
      </c>
      <c r="C15" s="84">
        <v>19712.900000000001</v>
      </c>
      <c r="D15" s="84">
        <v>25855.37621031364</v>
      </c>
      <c r="E15" s="84">
        <f t="shared" si="0"/>
        <v>-6142.4762103136381</v>
      </c>
    </row>
    <row r="16" spans="1:5">
      <c r="A16" s="3" t="s">
        <v>7</v>
      </c>
      <c r="B16" s="84">
        <v>28773.59</v>
      </c>
      <c r="C16" s="84">
        <v>23515.78</v>
      </c>
      <c r="D16" s="84">
        <v>15895.9138595486</v>
      </c>
      <c r="E16" s="84">
        <f t="shared" si="0"/>
        <v>7619.8661404513987</v>
      </c>
    </row>
    <row r="17" spans="1:5">
      <c r="A17" s="2" t="s">
        <v>10</v>
      </c>
      <c r="B17" s="84">
        <v>40882.32</v>
      </c>
      <c r="C17" s="84">
        <v>22180.55</v>
      </c>
      <c r="D17" s="84">
        <f>D18+D19+D20</f>
        <v>46600</v>
      </c>
      <c r="E17" s="84">
        <f t="shared" si="0"/>
        <v>-24419.45</v>
      </c>
    </row>
    <row r="18" spans="1:5">
      <c r="A18" s="30" t="s">
        <v>20</v>
      </c>
      <c r="B18" s="84"/>
      <c r="C18" s="84"/>
      <c r="D18" s="84">
        <v>31000</v>
      </c>
      <c r="E18" s="84"/>
    </row>
    <row r="19" spans="1:5">
      <c r="A19" s="30" t="s">
        <v>38</v>
      </c>
      <c r="B19" s="84"/>
      <c r="C19" s="84"/>
      <c r="D19" s="84">
        <v>600</v>
      </c>
      <c r="E19" s="84"/>
    </row>
    <row r="20" spans="1:5">
      <c r="A20" s="30" t="s">
        <v>23</v>
      </c>
      <c r="B20" s="84"/>
      <c r="C20" s="84"/>
      <c r="D20" s="84">
        <v>15000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RowHeight="14.4"/>
  <cols>
    <col min="1" max="1" width="52.88671875" customWidth="1"/>
    <col min="2" max="2" width="13.33203125" style="1" customWidth="1"/>
    <col min="3" max="3" width="14.6640625" customWidth="1"/>
    <col min="4" max="4" width="9.44140625" customWidth="1"/>
    <col min="5" max="5" width="11.44140625" customWidth="1"/>
  </cols>
  <sheetData>
    <row r="1" spans="1:5" ht="61.5" customHeight="1">
      <c r="A1" s="90" t="s">
        <v>45</v>
      </c>
      <c r="B1" s="90"/>
      <c r="C1" s="90"/>
      <c r="D1" s="90"/>
      <c r="E1" s="90"/>
    </row>
    <row r="2" spans="1:5" ht="15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85">
        <f>B5+B17</f>
        <v>206371.09</v>
      </c>
      <c r="C4" s="85">
        <f>C5+C17</f>
        <v>192868.47000000003</v>
      </c>
      <c r="D4" s="85">
        <f>D5+D17</f>
        <v>197784.4340733744</v>
      </c>
      <c r="E4" s="85">
        <f>C4-D4</f>
        <v>-4915.9640733743727</v>
      </c>
    </row>
    <row r="5" spans="1:5">
      <c r="A5" s="64" t="s">
        <v>0</v>
      </c>
      <c r="B5" s="85">
        <f>SUM(B6:B16)</f>
        <v>164079.85</v>
      </c>
      <c r="C5" s="85">
        <f>SUM(C6:C16)</f>
        <v>162900.21000000002</v>
      </c>
      <c r="D5" s="85">
        <f>SUM(D6:D16)</f>
        <v>177784.4340733744</v>
      </c>
      <c r="E5" s="85">
        <f t="shared" ref="E5:E17" si="0">C5-D5</f>
        <v>-14884.224073374382</v>
      </c>
    </row>
    <row r="6" spans="1:5">
      <c r="A6" s="33"/>
      <c r="B6" s="85"/>
      <c r="C6" s="85"/>
      <c r="D6" s="85"/>
      <c r="E6" s="85"/>
    </row>
    <row r="7" spans="1:5">
      <c r="A7" s="33" t="s">
        <v>2</v>
      </c>
      <c r="B7" s="85">
        <v>26028.53</v>
      </c>
      <c r="C7" s="85">
        <v>25841.4</v>
      </c>
      <c r="D7" s="85">
        <v>28097.4802497206</v>
      </c>
      <c r="E7" s="85">
        <f t="shared" si="0"/>
        <v>-2256.0802497205987</v>
      </c>
    </row>
    <row r="8" spans="1:5">
      <c r="A8" s="33" t="s">
        <v>1</v>
      </c>
      <c r="B8" s="85">
        <v>21123.15</v>
      </c>
      <c r="C8" s="85">
        <v>20971.29</v>
      </c>
      <c r="D8" s="85">
        <v>26550.171490230801</v>
      </c>
      <c r="E8" s="85">
        <f t="shared" si="0"/>
        <v>-5578.8814902308004</v>
      </c>
    </row>
    <row r="9" spans="1:5">
      <c r="A9" s="33" t="s">
        <v>8</v>
      </c>
      <c r="B9" s="85">
        <v>13614.92</v>
      </c>
      <c r="C9" s="85">
        <v>13517.04</v>
      </c>
      <c r="D9" s="85">
        <v>16201.023283845199</v>
      </c>
      <c r="E9" s="85">
        <f t="shared" si="0"/>
        <v>-2683.9832838451985</v>
      </c>
    </row>
    <row r="10" spans="1:5">
      <c r="A10" s="33" t="s">
        <v>9</v>
      </c>
      <c r="B10" s="85">
        <v>23425.68</v>
      </c>
      <c r="C10" s="85">
        <v>23257.26</v>
      </c>
      <c r="D10" s="85">
        <v>22082.452889513999</v>
      </c>
      <c r="E10" s="85">
        <f t="shared" si="0"/>
        <v>1174.8071104859991</v>
      </c>
    </row>
    <row r="11" spans="1:5">
      <c r="A11" s="33" t="s">
        <v>5</v>
      </c>
      <c r="B11" s="85">
        <v>10311.299999999999</v>
      </c>
      <c r="C11" s="85">
        <v>10237.17</v>
      </c>
      <c r="D11" s="85">
        <v>395.82944429457785</v>
      </c>
      <c r="E11" s="85">
        <f t="shared" si="0"/>
        <v>9841.340555705423</v>
      </c>
    </row>
    <row r="12" spans="1:5">
      <c r="A12" s="33" t="s">
        <v>4</v>
      </c>
      <c r="B12" s="85">
        <v>8909.77</v>
      </c>
      <c r="C12" s="85">
        <v>8845.7099999999991</v>
      </c>
      <c r="D12" s="85">
        <v>575.77932675632974</v>
      </c>
      <c r="E12" s="85">
        <f t="shared" si="0"/>
        <v>8269.9306732436689</v>
      </c>
    </row>
    <row r="13" spans="1:5">
      <c r="A13" s="33" t="s">
        <v>3</v>
      </c>
      <c r="B13" s="85">
        <v>700.77</v>
      </c>
      <c r="C13" s="85">
        <v>695.73</v>
      </c>
      <c r="D13" s="85">
        <v>46.079694785926243</v>
      </c>
      <c r="E13" s="85">
        <f t="shared" si="0"/>
        <v>649.6503052140738</v>
      </c>
    </row>
    <row r="14" spans="1:5">
      <c r="A14" s="33" t="s">
        <v>6</v>
      </c>
      <c r="B14" s="85">
        <v>4204.6099999999997</v>
      </c>
      <c r="C14" s="85">
        <v>4174.38</v>
      </c>
      <c r="D14" s="85">
        <v>18605.936249084702</v>
      </c>
      <c r="E14" s="85">
        <f t="shared" si="0"/>
        <v>-14431.556249084701</v>
      </c>
    </row>
    <row r="15" spans="1:5">
      <c r="A15" s="33" t="s">
        <v>13</v>
      </c>
      <c r="B15" s="85">
        <v>25427.87</v>
      </c>
      <c r="C15" s="85">
        <v>25245.06</v>
      </c>
      <c r="D15" s="85">
        <v>52401.673836274997</v>
      </c>
      <c r="E15" s="85">
        <f t="shared" si="0"/>
        <v>-27156.613836274995</v>
      </c>
    </row>
    <row r="16" spans="1:5">
      <c r="A16" s="33" t="s">
        <v>7</v>
      </c>
      <c r="B16" s="85">
        <v>30333.25</v>
      </c>
      <c r="C16" s="85">
        <v>30115.17</v>
      </c>
      <c r="D16" s="85">
        <v>12828.007608867299</v>
      </c>
      <c r="E16" s="85">
        <f t="shared" si="0"/>
        <v>17287.162391132697</v>
      </c>
    </row>
    <row r="17" spans="1:5">
      <c r="A17" s="64" t="s">
        <v>10</v>
      </c>
      <c r="B17" s="85">
        <v>42291.24</v>
      </c>
      <c r="C17" s="85">
        <v>29968.26</v>
      </c>
      <c r="D17" s="85">
        <f>D18+D19</f>
        <v>20000</v>
      </c>
      <c r="E17" s="85">
        <f t="shared" si="0"/>
        <v>9968.2599999999984</v>
      </c>
    </row>
    <row r="18" spans="1:5">
      <c r="A18" s="86" t="s">
        <v>20</v>
      </c>
      <c r="B18" s="85"/>
      <c r="C18" s="85"/>
      <c r="D18" s="85">
        <v>5000</v>
      </c>
      <c r="E18" s="85"/>
    </row>
    <row r="19" spans="1:5">
      <c r="A19" s="86" t="s">
        <v>23</v>
      </c>
      <c r="B19" s="85"/>
      <c r="C19" s="85"/>
      <c r="D19" s="85">
        <v>15000</v>
      </c>
      <c r="E19" s="85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88671875" style="1" customWidth="1"/>
    <col min="3" max="3" width="12.44140625" customWidth="1"/>
    <col min="4" max="4" width="14.44140625" customWidth="1"/>
    <col min="5" max="5" width="12.109375" customWidth="1"/>
  </cols>
  <sheetData>
    <row r="1" spans="1:5" ht="62.25" customHeight="1">
      <c r="A1" s="90" t="s">
        <v>48</v>
      </c>
      <c r="B1" s="90"/>
      <c r="C1" s="90"/>
      <c r="D1" s="90"/>
      <c r="E1" s="90"/>
    </row>
    <row r="2" spans="1:5" ht="22.2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11">
        <f>B5+B17</f>
        <v>198845.65000000002</v>
      </c>
      <c r="C4" s="11">
        <f>C5+C17</f>
        <v>186085.41800000001</v>
      </c>
      <c r="D4" s="11">
        <f>D5+D17</f>
        <v>225491.87642491015</v>
      </c>
      <c r="E4" s="11">
        <f>C4-D4</f>
        <v>-39406.458424910146</v>
      </c>
    </row>
    <row r="5" spans="1:5">
      <c r="A5" s="2" t="s">
        <v>0</v>
      </c>
      <c r="B5" s="11">
        <f>SUM(B6:B16)</f>
        <v>157250.34000000003</v>
      </c>
      <c r="C5" s="11">
        <f>SUM(C6:C16)</f>
        <v>155120.30799999999</v>
      </c>
      <c r="D5" s="11">
        <f>SUM(D6:D16)</f>
        <v>179491.87642491015</v>
      </c>
      <c r="E5" s="11">
        <f t="shared" ref="E5:E17" si="0">C5-D5</f>
        <v>-24371.568424910161</v>
      </c>
    </row>
    <row r="6" spans="1:5">
      <c r="A6" s="3"/>
      <c r="B6" s="11"/>
      <c r="C6" s="11"/>
      <c r="D6" s="11"/>
      <c r="E6" s="11"/>
    </row>
    <row r="7" spans="1:5">
      <c r="A7" s="3" t="s">
        <v>2</v>
      </c>
      <c r="B7" s="11">
        <v>24945.14</v>
      </c>
      <c r="C7" s="11">
        <v>24607.25</v>
      </c>
      <c r="D7" s="11">
        <v>38354.5431147911</v>
      </c>
      <c r="E7" s="11">
        <f t="shared" si="0"/>
        <v>-13747.2931147911</v>
      </c>
    </row>
    <row r="8" spans="1:5">
      <c r="A8" s="3" t="s">
        <v>1</v>
      </c>
      <c r="B8" s="11">
        <v>20243.939999999999</v>
      </c>
      <c r="C8" s="11">
        <v>19969.73</v>
      </c>
      <c r="D8" s="11">
        <v>26758.113442301601</v>
      </c>
      <c r="E8" s="11">
        <f t="shared" si="0"/>
        <v>-6788.3834423016015</v>
      </c>
    </row>
    <row r="9" spans="1:5">
      <c r="A9" s="3" t="s">
        <v>8</v>
      </c>
      <c r="B9" s="11">
        <v>13048.23</v>
      </c>
      <c r="C9" s="11">
        <v>12871.477999999999</v>
      </c>
      <c r="D9" s="11">
        <v>16397.881165872001</v>
      </c>
      <c r="E9" s="11">
        <f t="shared" si="0"/>
        <v>-3526.4031658720014</v>
      </c>
    </row>
    <row r="10" spans="1:5">
      <c r="A10" s="3" t="s">
        <v>9</v>
      </c>
      <c r="B10" s="11">
        <v>22450.63</v>
      </c>
      <c r="C10" s="11">
        <v>22146.52</v>
      </c>
      <c r="D10" s="11">
        <v>22466.0228225145</v>
      </c>
      <c r="E10" s="11">
        <f t="shared" si="0"/>
        <v>-319.50282251449971</v>
      </c>
    </row>
    <row r="11" spans="1:5">
      <c r="A11" s="3" t="s">
        <v>5</v>
      </c>
      <c r="B11" s="11">
        <v>9882.11</v>
      </c>
      <c r="C11" s="11">
        <v>9748.26</v>
      </c>
      <c r="D11" s="11">
        <v>408.39545839916758</v>
      </c>
      <c r="E11" s="11">
        <f t="shared" si="0"/>
        <v>9339.864541600833</v>
      </c>
    </row>
    <row r="12" spans="1:5">
      <c r="A12" s="3" t="s">
        <v>4</v>
      </c>
      <c r="B12" s="11">
        <v>8538.91</v>
      </c>
      <c r="C12" s="11">
        <v>8423.25</v>
      </c>
      <c r="D12" s="11">
        <v>594.05803554224497</v>
      </c>
      <c r="E12" s="11">
        <f t="shared" si="0"/>
        <v>7829.1919644577547</v>
      </c>
    </row>
    <row r="13" spans="1:5">
      <c r="A13" s="3" t="s">
        <v>3</v>
      </c>
      <c r="B13" s="11">
        <v>671.6</v>
      </c>
      <c r="C13" s="11">
        <v>662.5</v>
      </c>
      <c r="D13" s="11">
        <v>47.542542239447705</v>
      </c>
      <c r="E13" s="11">
        <f t="shared" si="0"/>
        <v>614.9574577605523</v>
      </c>
    </row>
    <row r="14" spans="1:5">
      <c r="A14" s="3" t="s">
        <v>6</v>
      </c>
      <c r="B14" s="11">
        <v>4029.6</v>
      </c>
      <c r="C14" s="11">
        <v>3975.02</v>
      </c>
      <c r="D14" s="11">
        <v>18752.1564474683</v>
      </c>
      <c r="E14" s="11">
        <f t="shared" si="0"/>
        <v>-14777.1364474683</v>
      </c>
    </row>
    <row r="15" spans="1:5">
      <c r="A15" s="3" t="s">
        <v>13</v>
      </c>
      <c r="B15" s="11">
        <v>24369.49</v>
      </c>
      <c r="C15" s="11">
        <v>24039.39</v>
      </c>
      <c r="D15" s="11">
        <v>32795.377767585298</v>
      </c>
      <c r="E15" s="11">
        <f t="shared" si="0"/>
        <v>-8755.9877675852986</v>
      </c>
    </row>
    <row r="16" spans="1:5">
      <c r="A16" s="3" t="s">
        <v>7</v>
      </c>
      <c r="B16" s="11">
        <v>29070.69</v>
      </c>
      <c r="C16" s="11">
        <v>28676.91</v>
      </c>
      <c r="D16" s="11">
        <v>22917.7856281965</v>
      </c>
      <c r="E16" s="11">
        <f t="shared" si="0"/>
        <v>5759.1243718035003</v>
      </c>
    </row>
    <row r="17" spans="1:5">
      <c r="A17" s="2" t="s">
        <v>10</v>
      </c>
      <c r="B17" s="11">
        <v>41595.31</v>
      </c>
      <c r="C17" s="11">
        <v>30965.11</v>
      </c>
      <c r="D17" s="11">
        <f>D18+D19</f>
        <v>46000</v>
      </c>
      <c r="E17" s="11">
        <f t="shared" si="0"/>
        <v>-15034.89</v>
      </c>
    </row>
    <row r="18" spans="1:5">
      <c r="A18" s="30" t="s">
        <v>20</v>
      </c>
      <c r="B18" s="11"/>
      <c r="C18" s="11"/>
      <c r="D18" s="11">
        <v>31000</v>
      </c>
      <c r="E18" s="11"/>
    </row>
    <row r="19" spans="1:5">
      <c r="A19" s="30" t="s">
        <v>23</v>
      </c>
      <c r="B19" s="11"/>
      <c r="C19" s="11"/>
      <c r="D19" s="11">
        <v>15000</v>
      </c>
      <c r="E19" s="11"/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"/>
    </sheetView>
  </sheetViews>
  <sheetFormatPr defaultRowHeight="14.4"/>
  <cols>
    <col min="1" max="1" width="74.33203125" customWidth="1"/>
    <col min="2" max="2" width="13.88671875" style="1" customWidth="1"/>
    <col min="3" max="3" width="13.21875" customWidth="1"/>
    <col min="4" max="4" width="12" customWidth="1"/>
    <col min="5" max="5" width="12.88671875" customWidth="1"/>
  </cols>
  <sheetData>
    <row r="1" spans="1:5" ht="70.5" customHeight="1">
      <c r="A1" s="90" t="s">
        <v>49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21">
        <f>B5+B17</f>
        <v>199264.26</v>
      </c>
      <c r="C4" s="21">
        <f>C5+C17</f>
        <v>159412.56</v>
      </c>
      <c r="D4" s="21">
        <f>D5+D17</f>
        <v>214172.47064048701</v>
      </c>
      <c r="E4" s="21">
        <f>C4-D4</f>
        <v>-54759.910640487011</v>
      </c>
    </row>
    <row r="5" spans="1:5">
      <c r="A5" s="2" t="s">
        <v>0</v>
      </c>
      <c r="B5" s="21">
        <f>SUM(B6:B16)</f>
        <v>157962.54</v>
      </c>
      <c r="C5" s="21">
        <f>SUM(C6:C16)</f>
        <v>134267.82999999999</v>
      </c>
      <c r="D5" s="21">
        <f>SUM(D6:D16)</f>
        <v>163672.47064048701</v>
      </c>
      <c r="E5" s="21">
        <f t="shared" ref="E5:E17" si="0">C5-D5</f>
        <v>-29404.640640487021</v>
      </c>
    </row>
    <row r="6" spans="1:5">
      <c r="A6" s="3"/>
      <c r="B6" s="21"/>
      <c r="C6" s="21"/>
      <c r="D6" s="21"/>
      <c r="E6" s="21">
        <f t="shared" si="0"/>
        <v>0</v>
      </c>
    </row>
    <row r="7" spans="1:5">
      <c r="A7" s="3" t="s">
        <v>2</v>
      </c>
      <c r="B7" s="21">
        <v>25058.12</v>
      </c>
      <c r="C7" s="21">
        <v>21299.35</v>
      </c>
      <c r="D7" s="21">
        <v>38080.6236684045</v>
      </c>
      <c r="E7" s="21">
        <f t="shared" si="0"/>
        <v>-16781.273668404501</v>
      </c>
    </row>
    <row r="8" spans="1:5">
      <c r="A8" s="3" t="s">
        <v>1</v>
      </c>
      <c r="B8" s="21">
        <v>20335.63</v>
      </c>
      <c r="C8" s="21">
        <v>17285.240000000002</v>
      </c>
      <c r="D8" s="21">
        <v>26536.535952390099</v>
      </c>
      <c r="E8" s="21">
        <f t="shared" si="0"/>
        <v>-9251.2959523900972</v>
      </c>
    </row>
    <row r="9" spans="1:5">
      <c r="A9" s="3" t="s">
        <v>8</v>
      </c>
      <c r="B9" s="21">
        <v>13107.32</v>
      </c>
      <c r="C9" s="21">
        <v>11141.2</v>
      </c>
      <c r="D9" s="21">
        <v>16188.114570269699</v>
      </c>
      <c r="E9" s="21">
        <f t="shared" si="0"/>
        <v>-5046.9145702696987</v>
      </c>
    </row>
    <row r="10" spans="1:5">
      <c r="A10" s="3" t="s">
        <v>9</v>
      </c>
      <c r="B10" s="21">
        <v>22552.31</v>
      </c>
      <c r="C10" s="21">
        <v>19169.419999999998</v>
      </c>
      <c r="D10" s="21">
        <v>32057.3007627599</v>
      </c>
      <c r="E10" s="21">
        <f t="shared" si="0"/>
        <v>-12887.880762759902</v>
      </c>
    </row>
    <row r="11" spans="1:5">
      <c r="A11" s="3" t="s">
        <v>5</v>
      </c>
      <c r="B11" s="21">
        <v>9926.8700000000008</v>
      </c>
      <c r="C11" s="21">
        <v>8437.82</v>
      </c>
      <c r="D11" s="21">
        <v>395.0054433696867</v>
      </c>
      <c r="E11" s="21">
        <f t="shared" si="0"/>
        <v>8042.8145566303128</v>
      </c>
    </row>
    <row r="12" spans="1:5">
      <c r="A12" s="3" t="s">
        <v>4</v>
      </c>
      <c r="B12" s="21">
        <v>8577.59</v>
      </c>
      <c r="C12" s="21">
        <v>7290.93</v>
      </c>
      <c r="D12" s="21">
        <v>574.58072290151563</v>
      </c>
      <c r="E12" s="21">
        <f t="shared" si="0"/>
        <v>6716.3492770984849</v>
      </c>
    </row>
    <row r="13" spans="1:5">
      <c r="A13" s="3" t="s">
        <v>3</v>
      </c>
      <c r="B13" s="21">
        <v>674.64</v>
      </c>
      <c r="C13" s="21">
        <v>573.44000000000005</v>
      </c>
      <c r="D13" s="21">
        <v>45.983770362744508</v>
      </c>
      <c r="E13" s="21">
        <f t="shared" si="0"/>
        <v>527.45622963725555</v>
      </c>
    </row>
    <row r="14" spans="1:5">
      <c r="A14" s="3" t="s">
        <v>6</v>
      </c>
      <c r="B14" s="21">
        <v>4047.85</v>
      </c>
      <c r="C14" s="21">
        <v>3440.66</v>
      </c>
      <c r="D14" s="21">
        <v>4596.3480393546679</v>
      </c>
      <c r="E14" s="21">
        <f t="shared" si="0"/>
        <v>-1155.688039354668</v>
      </c>
    </row>
    <row r="15" spans="1:5">
      <c r="A15" s="3" t="s">
        <v>13</v>
      </c>
      <c r="B15" s="21">
        <v>24479.86</v>
      </c>
      <c r="C15" s="21">
        <v>20807.830000000002</v>
      </c>
      <c r="D15" s="21">
        <v>32375.857185041499</v>
      </c>
      <c r="E15" s="21">
        <f t="shared" si="0"/>
        <v>-11568.027185041497</v>
      </c>
    </row>
    <row r="16" spans="1:5">
      <c r="A16" s="3" t="s">
        <v>7</v>
      </c>
      <c r="B16" s="21">
        <v>29202.35</v>
      </c>
      <c r="C16" s="21">
        <v>24821.94</v>
      </c>
      <c r="D16" s="21">
        <v>12822.120525632699</v>
      </c>
      <c r="E16" s="21">
        <f t="shared" si="0"/>
        <v>11999.819474367299</v>
      </c>
    </row>
    <row r="17" spans="1:5">
      <c r="A17" s="2" t="s">
        <v>10</v>
      </c>
      <c r="B17" s="21">
        <v>41301.72</v>
      </c>
      <c r="C17" s="21">
        <v>25144.73</v>
      </c>
      <c r="D17" s="21">
        <f>D18+D19+D20</f>
        <v>50500</v>
      </c>
      <c r="E17" s="21">
        <f t="shared" si="0"/>
        <v>-25355.27</v>
      </c>
    </row>
    <row r="18" spans="1:5">
      <c r="A18" s="30" t="s">
        <v>20</v>
      </c>
      <c r="B18" s="21"/>
      <c r="C18" s="21"/>
      <c r="D18" s="21">
        <v>31000</v>
      </c>
      <c r="E18" s="21"/>
    </row>
    <row r="19" spans="1:5">
      <c r="A19" s="30" t="s">
        <v>22</v>
      </c>
      <c r="B19" s="21"/>
      <c r="C19" s="21"/>
      <c r="D19" s="21">
        <v>4500</v>
      </c>
      <c r="E19" s="21"/>
    </row>
    <row r="20" spans="1:5">
      <c r="A20" s="30" t="s">
        <v>23</v>
      </c>
      <c r="B20" s="21"/>
      <c r="C20" s="21"/>
      <c r="D20" s="21">
        <v>15000</v>
      </c>
      <c r="E20" s="2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77734375" style="1" customWidth="1"/>
    <col min="3" max="3" width="14.33203125" customWidth="1"/>
    <col min="4" max="4" width="13.77734375" customWidth="1"/>
    <col min="5" max="5" width="15.6640625" customWidth="1"/>
  </cols>
  <sheetData>
    <row r="1" spans="1:5" ht="66.75" customHeight="1">
      <c r="A1" s="90" t="s">
        <v>50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4">
        <f>B5+B17</f>
        <v>198993.27999999997</v>
      </c>
      <c r="C4" s="84">
        <f>C5+C17</f>
        <v>167888.53999999998</v>
      </c>
      <c r="D4" s="84">
        <f>D5+D17</f>
        <v>214294.59405449117</v>
      </c>
      <c r="E4" s="84">
        <f>C4-D4</f>
        <v>-46406.054054491193</v>
      </c>
    </row>
    <row r="5" spans="1:5">
      <c r="A5" s="2" t="s">
        <v>0</v>
      </c>
      <c r="B5" s="84">
        <f>SUM(B6:B16)</f>
        <v>157391.91999999998</v>
      </c>
      <c r="C5" s="84">
        <f>SUM(C6:C16)</f>
        <v>139186.38999999998</v>
      </c>
      <c r="D5" s="84">
        <f>SUM(D6:D16)</f>
        <v>168294.59405449117</v>
      </c>
      <c r="E5" s="84">
        <f t="shared" ref="E5:E17" si="0">C5-D5</f>
        <v>-29108.204054491187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24967.599999999999</v>
      </c>
      <c r="C7" s="84">
        <v>22079.599999999999</v>
      </c>
      <c r="D7" s="84">
        <v>28023.732706462601</v>
      </c>
      <c r="E7" s="84">
        <f t="shared" si="0"/>
        <v>-5944.1327064626021</v>
      </c>
    </row>
    <row r="8" spans="1:5">
      <c r="A8" s="3" t="s">
        <v>1</v>
      </c>
      <c r="B8" s="84">
        <v>20262.169999999998</v>
      </c>
      <c r="C8" s="84">
        <v>17918.439999999999</v>
      </c>
      <c r="D8" s="84">
        <v>26490.516012177701</v>
      </c>
      <c r="E8" s="84">
        <f t="shared" si="0"/>
        <v>-8572.0760121777021</v>
      </c>
    </row>
    <row r="9" spans="1:5">
      <c r="A9" s="3" t="s">
        <v>8</v>
      </c>
      <c r="B9" s="84">
        <v>13059.98</v>
      </c>
      <c r="C9" s="84">
        <v>11549.33</v>
      </c>
      <c r="D9" s="84">
        <v>16144.5476619522</v>
      </c>
      <c r="E9" s="84">
        <f t="shared" si="0"/>
        <v>-4595.2176619521997</v>
      </c>
    </row>
    <row r="10" spans="1:5">
      <c r="A10" s="3" t="s">
        <v>9</v>
      </c>
      <c r="B10" s="84">
        <v>22470.84</v>
      </c>
      <c r="C10" s="84">
        <v>19871.64</v>
      </c>
      <c r="D10" s="84">
        <v>21972.412334964702</v>
      </c>
      <c r="E10" s="84">
        <f t="shared" si="0"/>
        <v>-2100.7723349647022</v>
      </c>
    </row>
    <row r="11" spans="1:5">
      <c r="A11" s="3" t="s">
        <v>5</v>
      </c>
      <c r="B11" s="84">
        <v>9891.01</v>
      </c>
      <c r="C11" s="84">
        <v>8746.92</v>
      </c>
      <c r="D11" s="84">
        <v>392.22444024817918</v>
      </c>
      <c r="E11" s="84">
        <f t="shared" si="0"/>
        <v>8354.6955597518208</v>
      </c>
    </row>
    <row r="12" spans="1:5">
      <c r="A12" s="3" t="s">
        <v>4</v>
      </c>
      <c r="B12" s="84">
        <v>8546.6</v>
      </c>
      <c r="C12" s="84">
        <v>7558.02</v>
      </c>
      <c r="D12" s="84">
        <v>570.53543489151809</v>
      </c>
      <c r="E12" s="84">
        <f t="shared" si="0"/>
        <v>6987.4845651084825</v>
      </c>
    </row>
    <row r="13" spans="1:5">
      <c r="A13" s="3" t="s">
        <v>3</v>
      </c>
      <c r="B13" s="84">
        <v>672.2</v>
      </c>
      <c r="C13" s="84">
        <v>594.45000000000005</v>
      </c>
      <c r="D13" s="84">
        <v>45.660025434506153</v>
      </c>
      <c r="E13" s="84">
        <f t="shared" si="0"/>
        <v>548.78997456549394</v>
      </c>
    </row>
    <row r="14" spans="1:5">
      <c r="A14" s="3" t="s">
        <v>6</v>
      </c>
      <c r="B14" s="84">
        <v>4033.23</v>
      </c>
      <c r="C14" s="84">
        <v>3566.7</v>
      </c>
      <c r="D14" s="84">
        <v>18563.987831515598</v>
      </c>
      <c r="E14" s="84">
        <f t="shared" si="0"/>
        <v>-14997.287831515598</v>
      </c>
    </row>
    <row r="15" spans="1:5">
      <c r="A15" s="3" t="s">
        <v>13</v>
      </c>
      <c r="B15" s="84">
        <v>24391.43</v>
      </c>
      <c r="C15" s="84">
        <v>21570.07</v>
      </c>
      <c r="D15" s="84">
        <v>32288.725987128601</v>
      </c>
      <c r="E15" s="84">
        <f t="shared" si="0"/>
        <v>-10718.655987128601</v>
      </c>
    </row>
    <row r="16" spans="1:5">
      <c r="A16" s="3" t="s">
        <v>7</v>
      </c>
      <c r="B16" s="84">
        <v>29096.86</v>
      </c>
      <c r="C16" s="84">
        <v>25731.22</v>
      </c>
      <c r="D16" s="84">
        <v>23802.2516197156</v>
      </c>
      <c r="E16" s="84">
        <f t="shared" si="0"/>
        <v>1928.9683802844011</v>
      </c>
    </row>
    <row r="17" spans="1:5">
      <c r="A17" s="2" t="s">
        <v>10</v>
      </c>
      <c r="B17" s="84">
        <v>41601.360000000001</v>
      </c>
      <c r="C17" s="84">
        <v>28702.15</v>
      </c>
      <c r="D17" s="84">
        <f>D18+D19</f>
        <v>46000</v>
      </c>
      <c r="E17" s="84">
        <f t="shared" si="0"/>
        <v>-17297.849999999999</v>
      </c>
    </row>
    <row r="18" spans="1:5">
      <c r="A18" s="30" t="s">
        <v>20</v>
      </c>
      <c r="B18" s="84"/>
      <c r="C18" s="84"/>
      <c r="D18" s="84">
        <v>31000</v>
      </c>
      <c r="E18" s="84"/>
    </row>
    <row r="19" spans="1:5">
      <c r="A19" s="30" t="s">
        <v>23</v>
      </c>
      <c r="B19" s="84"/>
      <c r="C19" s="84"/>
      <c r="D19" s="84">
        <v>15000</v>
      </c>
      <c r="E19" s="84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44140625" style="1" customWidth="1"/>
    <col min="3" max="3" width="12.88671875" customWidth="1"/>
    <col min="4" max="4" width="11.77734375" customWidth="1"/>
    <col min="5" max="5" width="13.5546875" customWidth="1"/>
  </cols>
  <sheetData>
    <row r="1" spans="1:5" ht="79.5" customHeight="1">
      <c r="A1" s="90" t="s">
        <v>51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15">
        <f>B5+B17</f>
        <v>206533.59999999998</v>
      </c>
      <c r="C4" s="15">
        <f>C5+C17</f>
        <v>158817.72000000003</v>
      </c>
      <c r="D4" s="15">
        <f>D5+D17</f>
        <v>200124.84545338913</v>
      </c>
      <c r="E4" s="15">
        <f>C4-D4</f>
        <v>-41307.125453389104</v>
      </c>
    </row>
    <row r="5" spans="1:5">
      <c r="A5" s="2" t="s">
        <v>0</v>
      </c>
      <c r="B5" s="15">
        <f>SUM(B6:B16)</f>
        <v>163640.91999999998</v>
      </c>
      <c r="C5" s="15">
        <f>SUM(C6:C16)</f>
        <v>134667.58000000002</v>
      </c>
      <c r="D5" s="15">
        <f>SUM(D6:D16)</f>
        <v>152524.84545338913</v>
      </c>
      <c r="E5" s="15">
        <f t="shared" ref="E5:E17" si="0">C5-D5</f>
        <v>-17857.265453389118</v>
      </c>
    </row>
    <row r="6" spans="1:5">
      <c r="A6" s="3"/>
      <c r="B6" s="15"/>
      <c r="C6" s="15"/>
      <c r="D6" s="15"/>
      <c r="E6" s="15"/>
    </row>
    <row r="7" spans="1:5">
      <c r="A7" s="3" t="s">
        <v>2</v>
      </c>
      <c r="B7" s="15">
        <v>25958.9</v>
      </c>
      <c r="C7" s="15">
        <v>21362.76</v>
      </c>
      <c r="D7" s="15">
        <v>27907.843709914501</v>
      </c>
      <c r="E7" s="15">
        <f t="shared" si="0"/>
        <v>-6545.0837099145028</v>
      </c>
    </row>
    <row r="8" spans="1:5">
      <c r="A8" s="3" t="s">
        <v>1</v>
      </c>
      <c r="B8" s="15">
        <v>21066.65</v>
      </c>
      <c r="C8" s="15">
        <v>17336.7</v>
      </c>
      <c r="D8" s="15">
        <v>26396.7716895228</v>
      </c>
      <c r="E8" s="15">
        <f t="shared" si="0"/>
        <v>-9060.0716895227997</v>
      </c>
    </row>
    <row r="9" spans="1:5">
      <c r="A9" s="3" t="s">
        <v>8</v>
      </c>
      <c r="B9" s="15">
        <v>13578.5</v>
      </c>
      <c r="C9" s="15">
        <v>11174.37</v>
      </c>
      <c r="D9" s="15">
        <v>16055.800256120499</v>
      </c>
      <c r="E9" s="15">
        <f t="shared" si="0"/>
        <v>-4881.4302561204986</v>
      </c>
    </row>
    <row r="10" spans="1:5">
      <c r="A10" s="3" t="s">
        <v>9</v>
      </c>
      <c r="B10" s="15">
        <v>23363.01</v>
      </c>
      <c r="C10" s="15">
        <v>19226.490000000002</v>
      </c>
      <c r="D10" s="15">
        <v>21799.491463530099</v>
      </c>
      <c r="E10" s="15">
        <f t="shared" si="0"/>
        <v>-2573.0014635300977</v>
      </c>
    </row>
    <row r="11" spans="1:5">
      <c r="A11" s="3" t="s">
        <v>5</v>
      </c>
      <c r="B11" s="15">
        <v>10283.719999999999</v>
      </c>
      <c r="C11" s="15">
        <v>8462.94</v>
      </c>
      <c r="D11" s="15">
        <v>386.55943388955262</v>
      </c>
      <c r="E11" s="15">
        <f t="shared" si="0"/>
        <v>8076.3805661104479</v>
      </c>
    </row>
    <row r="12" spans="1:5">
      <c r="A12" s="3" t="s">
        <v>4</v>
      </c>
      <c r="B12" s="15">
        <v>8885.93</v>
      </c>
      <c r="C12" s="15">
        <v>7312.64</v>
      </c>
      <c r="D12" s="15">
        <v>562.29503338967095</v>
      </c>
      <c r="E12" s="15">
        <f t="shared" si="0"/>
        <v>6750.3449666103297</v>
      </c>
    </row>
    <row r="13" spans="1:5">
      <c r="A13" s="3" t="s">
        <v>3</v>
      </c>
      <c r="B13" s="15">
        <v>698.89</v>
      </c>
      <c r="C13" s="15">
        <v>575.15</v>
      </c>
      <c r="D13" s="15">
        <v>45.000545025131721</v>
      </c>
      <c r="E13" s="15">
        <f t="shared" si="0"/>
        <v>530.14945497486826</v>
      </c>
    </row>
    <row r="14" spans="1:5">
      <c r="A14" s="3" t="s">
        <v>6</v>
      </c>
      <c r="B14" s="15">
        <v>4193.3599999999997</v>
      </c>
      <c r="C14" s="15">
        <v>3450.91</v>
      </c>
      <c r="D14" s="15">
        <v>4498.0688896214006</v>
      </c>
      <c r="E14" s="15">
        <f t="shared" si="0"/>
        <v>-1047.1588896214007</v>
      </c>
    </row>
    <row r="15" spans="1:5">
      <c r="A15" s="3" t="s">
        <v>13</v>
      </c>
      <c r="B15" s="15">
        <v>25359.85</v>
      </c>
      <c r="C15" s="15">
        <v>20869.78</v>
      </c>
      <c r="D15" s="15">
        <v>32111.236509898499</v>
      </c>
      <c r="E15" s="15">
        <f t="shared" si="0"/>
        <v>-11241.4565098985</v>
      </c>
    </row>
    <row r="16" spans="1:5">
      <c r="A16" s="3" t="s">
        <v>7</v>
      </c>
      <c r="B16" s="15">
        <v>30252.11</v>
      </c>
      <c r="C16" s="15">
        <v>24895.84</v>
      </c>
      <c r="D16" s="15">
        <v>22761.777922476998</v>
      </c>
      <c r="E16" s="15">
        <f t="shared" si="0"/>
        <v>2134.0620775230018</v>
      </c>
    </row>
    <row r="17" spans="1:5">
      <c r="A17" s="2" t="s">
        <v>10</v>
      </c>
      <c r="B17" s="15">
        <v>42892.68</v>
      </c>
      <c r="C17" s="15">
        <v>24150.14</v>
      </c>
      <c r="D17" s="15">
        <f>D18+D19+D20</f>
        <v>47600</v>
      </c>
      <c r="E17" s="15">
        <f t="shared" si="0"/>
        <v>-23449.86</v>
      </c>
    </row>
    <row r="18" spans="1:5">
      <c r="A18" s="30" t="s">
        <v>20</v>
      </c>
      <c r="B18" s="15"/>
      <c r="C18" s="15"/>
      <c r="D18" s="15">
        <v>31000</v>
      </c>
      <c r="E18" s="15"/>
    </row>
    <row r="19" spans="1:5">
      <c r="A19" s="30" t="s">
        <v>38</v>
      </c>
      <c r="B19" s="15"/>
      <c r="C19" s="15"/>
      <c r="D19" s="15">
        <v>1600</v>
      </c>
      <c r="E19" s="15"/>
    </row>
    <row r="20" spans="1:5">
      <c r="A20" s="30" t="s">
        <v>23</v>
      </c>
      <c r="B20" s="15"/>
      <c r="C20" s="15"/>
      <c r="D20" s="15">
        <v>15000</v>
      </c>
      <c r="E20" s="15"/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9" sqref="A9"/>
    </sheetView>
  </sheetViews>
  <sheetFormatPr defaultRowHeight="14.4"/>
  <cols>
    <col min="1" max="1" width="74.33203125" customWidth="1"/>
    <col min="2" max="2" width="12.5546875" style="1" customWidth="1"/>
    <col min="3" max="3" width="12" customWidth="1"/>
    <col min="4" max="4" width="12.5546875" customWidth="1"/>
    <col min="5" max="5" width="14.6640625" customWidth="1"/>
  </cols>
  <sheetData>
    <row r="1" spans="1:5" ht="66" customHeight="1">
      <c r="A1" s="90" t="s">
        <v>52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4">
        <f>B5+B17</f>
        <v>202597.86</v>
      </c>
      <c r="C4" s="84">
        <f>C5+C17</f>
        <v>134743.88</v>
      </c>
      <c r="D4" s="84">
        <f>D5+D17</f>
        <v>191374.73118116285</v>
      </c>
      <c r="E4" s="84">
        <f>C4-D4</f>
        <v>-56630.851181162841</v>
      </c>
    </row>
    <row r="5" spans="1:5">
      <c r="A5" s="2" t="s">
        <v>0</v>
      </c>
      <c r="B5" s="84">
        <f>SUM(B6:B16)</f>
        <v>160711.01999999999</v>
      </c>
      <c r="C5" s="84">
        <f>SUM(C6:C16)</f>
        <v>113972.4</v>
      </c>
      <c r="D5" s="84">
        <f>SUM(D6:D16)</f>
        <v>142874.73118116285</v>
      </c>
      <c r="E5" s="84">
        <f t="shared" ref="E5:E17" si="0">C5-D5</f>
        <v>-28902.331181162852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25494.12</v>
      </c>
      <c r="C7" s="84">
        <v>18079.82</v>
      </c>
      <c r="D7" s="84">
        <v>27960.5205265273</v>
      </c>
      <c r="E7" s="84">
        <f t="shared" si="0"/>
        <v>-9880.7005265273001</v>
      </c>
    </row>
    <row r="8" spans="1:5">
      <c r="A8" s="3" t="s">
        <v>1</v>
      </c>
      <c r="B8" s="84">
        <v>20689.46</v>
      </c>
      <c r="C8" s="84">
        <v>14672.47</v>
      </c>
      <c r="D8" s="84">
        <v>26439.382745275001</v>
      </c>
      <c r="E8" s="84">
        <f t="shared" si="0"/>
        <v>-11766.912745275002</v>
      </c>
    </row>
    <row r="9" spans="1:5">
      <c r="A9" s="3" t="s">
        <v>8</v>
      </c>
      <c r="B9" s="84">
        <v>13335.39</v>
      </c>
      <c r="C9" s="84">
        <v>9457.14</v>
      </c>
      <c r="D9" s="84">
        <v>16096.139986044</v>
      </c>
      <c r="E9" s="84">
        <f t="shared" si="0"/>
        <v>-6638.9999860440003</v>
      </c>
    </row>
    <row r="10" spans="1:5">
      <c r="A10" s="3" t="s">
        <v>9</v>
      </c>
      <c r="B10" s="84">
        <v>22944.71</v>
      </c>
      <c r="C10" s="84">
        <v>16271.84</v>
      </c>
      <c r="D10" s="84">
        <v>21878.091859636799</v>
      </c>
      <c r="E10" s="84">
        <f t="shared" si="0"/>
        <v>-5606.2518596367991</v>
      </c>
    </row>
    <row r="11" spans="1:5">
      <c r="A11" s="3" t="s">
        <v>5</v>
      </c>
      <c r="B11" s="84">
        <v>10099.59</v>
      </c>
      <c r="C11" s="84">
        <v>7162.39</v>
      </c>
      <c r="D11" s="84">
        <v>389.13443677983742</v>
      </c>
      <c r="E11" s="84">
        <f t="shared" si="0"/>
        <v>6773.2555632201629</v>
      </c>
    </row>
    <row r="12" spans="1:5">
      <c r="A12" s="3" t="s">
        <v>4</v>
      </c>
      <c r="B12" s="84">
        <v>8726.83</v>
      </c>
      <c r="C12" s="84">
        <v>6188.86</v>
      </c>
      <c r="D12" s="84">
        <v>566.04067043596513</v>
      </c>
      <c r="E12" s="84">
        <f t="shared" si="0"/>
        <v>5622.8193295640349</v>
      </c>
    </row>
    <row r="13" spans="1:5">
      <c r="A13" s="3" t="s">
        <v>3</v>
      </c>
      <c r="B13" s="84">
        <v>686.38</v>
      </c>
      <c r="C13" s="84">
        <v>486.76</v>
      </c>
      <c r="D13" s="84">
        <v>45.300308847574641</v>
      </c>
      <c r="E13" s="84">
        <f t="shared" si="0"/>
        <v>441.45969115242536</v>
      </c>
    </row>
    <row r="14" spans="1:5">
      <c r="A14" s="3" t="s">
        <v>6</v>
      </c>
      <c r="B14" s="84">
        <v>4118.28</v>
      </c>
      <c r="C14" s="84">
        <v>2920.59</v>
      </c>
      <c r="D14" s="84">
        <v>4528.0320450278841</v>
      </c>
      <c r="E14" s="84">
        <f t="shared" si="0"/>
        <v>-1607.442045027884</v>
      </c>
    </row>
    <row r="15" spans="1:5">
      <c r="A15" s="3" t="s">
        <v>13</v>
      </c>
      <c r="B15" s="84">
        <v>24905.8</v>
      </c>
      <c r="C15" s="84">
        <v>17662.59</v>
      </c>
      <c r="D15" s="84">
        <v>32191.913545003099</v>
      </c>
      <c r="E15" s="84">
        <f t="shared" si="0"/>
        <v>-14529.323545003099</v>
      </c>
    </row>
    <row r="16" spans="1:5">
      <c r="A16" s="3" t="s">
        <v>7</v>
      </c>
      <c r="B16" s="84">
        <v>29710.46</v>
      </c>
      <c r="C16" s="84">
        <v>21069.94</v>
      </c>
      <c r="D16" s="84">
        <v>12780.1750575854</v>
      </c>
      <c r="E16" s="84">
        <f t="shared" si="0"/>
        <v>8289.7649424145984</v>
      </c>
    </row>
    <row r="17" spans="1:5">
      <c r="A17" s="2" t="s">
        <v>10</v>
      </c>
      <c r="B17" s="84">
        <v>41886.839999999997</v>
      </c>
      <c r="C17" s="84">
        <v>20771.48</v>
      </c>
      <c r="D17" s="84">
        <f>D18+D19+D20+D21</f>
        <v>48500</v>
      </c>
      <c r="E17" s="84">
        <f t="shared" si="0"/>
        <v>-27728.52</v>
      </c>
    </row>
    <row r="18" spans="1:5">
      <c r="A18" s="30" t="s">
        <v>20</v>
      </c>
      <c r="B18" s="84"/>
      <c r="C18" s="84"/>
      <c r="D18" s="84">
        <v>31000</v>
      </c>
      <c r="E18" s="84"/>
    </row>
    <row r="19" spans="1:5">
      <c r="A19" s="30" t="s">
        <v>21</v>
      </c>
      <c r="B19" s="84"/>
      <c r="C19" s="84"/>
      <c r="D19" s="84">
        <v>700</v>
      </c>
      <c r="E19" s="84"/>
    </row>
    <row r="20" spans="1:5">
      <c r="A20" s="30" t="s">
        <v>22</v>
      </c>
      <c r="B20" s="84"/>
      <c r="C20" s="84"/>
      <c r="D20" s="84">
        <v>1800</v>
      </c>
      <c r="E20" s="84"/>
    </row>
    <row r="21" spans="1:5">
      <c r="A21" s="30" t="s">
        <v>23</v>
      </c>
      <c r="B21" s="84"/>
      <c r="C21" s="84"/>
      <c r="D21" s="84">
        <v>15000</v>
      </c>
      <c r="E21" s="84"/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8" sqref="A18:E21"/>
    </sheetView>
  </sheetViews>
  <sheetFormatPr defaultRowHeight="14.4"/>
  <cols>
    <col min="1" max="1" width="74.33203125" customWidth="1"/>
    <col min="2" max="2" width="13.5546875" style="1" customWidth="1"/>
    <col min="3" max="3" width="12.44140625" customWidth="1"/>
    <col min="4" max="4" width="11.77734375" customWidth="1"/>
    <col min="5" max="5" width="14.109375" customWidth="1"/>
  </cols>
  <sheetData>
    <row r="1" spans="1:5" ht="72.75" customHeight="1">
      <c r="A1" s="90" t="s">
        <v>53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4">
        <f>B5+B17</f>
        <v>257571.68</v>
      </c>
      <c r="C4" s="84">
        <f>C5+C17</f>
        <v>196657.71999999997</v>
      </c>
      <c r="D4" s="84">
        <f>D5+D17</f>
        <v>225995.4628344058</v>
      </c>
      <c r="E4" s="84">
        <f>C4-D4</f>
        <v>-29337.742834405828</v>
      </c>
    </row>
    <row r="5" spans="1:5">
      <c r="A5" s="2" t="s">
        <v>0</v>
      </c>
      <c r="B5" s="84">
        <f>SUM(B6:B16)</f>
        <v>212187.91999999998</v>
      </c>
      <c r="C5" s="84">
        <f>SUM(C6:C16)</f>
        <v>165352.18999999997</v>
      </c>
      <c r="D5" s="84">
        <f>SUM(D6:D16)</f>
        <v>203995.4628344058</v>
      </c>
      <c r="E5" s="84">
        <f t="shared" ref="E5:E17" si="0">C5-D5</f>
        <v>-38643.272834405827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33660.07</v>
      </c>
      <c r="C7" s="84">
        <v>26230.37</v>
      </c>
      <c r="D7" s="84">
        <v>27764.729634502801</v>
      </c>
      <c r="E7" s="84">
        <f t="shared" si="0"/>
        <v>-1534.3596345028018</v>
      </c>
    </row>
    <row r="8" spans="1:5">
      <c r="A8" s="3" t="s">
        <v>1</v>
      </c>
      <c r="B8" s="84">
        <v>27316.44</v>
      </c>
      <c r="C8" s="84">
        <v>21286.95</v>
      </c>
      <c r="D8" s="84">
        <v>24370.152441877701</v>
      </c>
      <c r="E8" s="84">
        <f t="shared" si="0"/>
        <v>-3083.2024418777</v>
      </c>
    </row>
    <row r="9" spans="1:5">
      <c r="A9" s="3" t="s">
        <v>8</v>
      </c>
      <c r="B9" s="84">
        <v>17606.810000000001</v>
      </c>
      <c r="C9" s="84">
        <v>13720.5</v>
      </c>
      <c r="D9" s="84">
        <v>13604.1705194117</v>
      </c>
      <c r="E9" s="84">
        <f t="shared" si="0"/>
        <v>116.3294805882997</v>
      </c>
    </row>
    <row r="10" spans="1:5">
      <c r="A10" s="3" t="s">
        <v>9</v>
      </c>
      <c r="B10" s="84">
        <v>30294.07</v>
      </c>
      <c r="C10" s="84">
        <v>23607.33</v>
      </c>
      <c r="D10" s="84">
        <v>36507.1975830062</v>
      </c>
      <c r="E10" s="84">
        <f t="shared" si="0"/>
        <v>-12899.867583006198</v>
      </c>
    </row>
    <row r="11" spans="1:5">
      <c r="A11" s="3" t="s">
        <v>5</v>
      </c>
      <c r="B11" s="84">
        <v>13334.57</v>
      </c>
      <c r="C11" s="84">
        <v>10391.26</v>
      </c>
      <c r="D11" s="84">
        <v>868.39397471964242</v>
      </c>
      <c r="E11" s="84">
        <f t="shared" si="0"/>
        <v>9522.8660252803584</v>
      </c>
    </row>
    <row r="12" spans="1:5">
      <c r="A12" s="3" t="s">
        <v>4</v>
      </c>
      <c r="B12" s="84">
        <v>11522.1</v>
      </c>
      <c r="C12" s="84">
        <v>8978.86</v>
      </c>
      <c r="D12" s="84">
        <v>1263.1786374922237</v>
      </c>
      <c r="E12" s="84">
        <f t="shared" si="0"/>
        <v>7715.6813625077766</v>
      </c>
    </row>
    <row r="13" spans="1:5">
      <c r="A13" s="3" t="s">
        <v>3</v>
      </c>
      <c r="B13" s="84">
        <v>906.23</v>
      </c>
      <c r="C13" s="84">
        <v>706.2</v>
      </c>
      <c r="D13" s="84">
        <v>101.09235148065162</v>
      </c>
      <c r="E13" s="84">
        <f t="shared" si="0"/>
        <v>605.10764851934846</v>
      </c>
    </row>
    <row r="14" spans="1:5">
      <c r="A14" s="3" t="s">
        <v>6</v>
      </c>
      <c r="B14" s="84">
        <v>5437.4</v>
      </c>
      <c r="C14" s="84">
        <v>4237.21</v>
      </c>
      <c r="D14" s="84">
        <v>18104.774529282698</v>
      </c>
      <c r="E14" s="84">
        <f t="shared" si="0"/>
        <v>-13867.564529282699</v>
      </c>
    </row>
    <row r="15" spans="1:5">
      <c r="A15" s="3" t="s">
        <v>13</v>
      </c>
      <c r="B15" s="84">
        <v>32883.300000000003</v>
      </c>
      <c r="C15" s="84">
        <v>25625.05</v>
      </c>
      <c r="D15" s="84">
        <v>37207.523318666303</v>
      </c>
      <c r="E15" s="84">
        <f t="shared" si="0"/>
        <v>-11582.473318666303</v>
      </c>
    </row>
    <row r="16" spans="1:5">
      <c r="A16" s="3" t="s">
        <v>7</v>
      </c>
      <c r="B16" s="84">
        <v>39226.93</v>
      </c>
      <c r="C16" s="84">
        <v>30568.46</v>
      </c>
      <c r="D16" s="84">
        <v>44204.249843965903</v>
      </c>
      <c r="E16" s="84">
        <f t="shared" si="0"/>
        <v>-13635.789843965904</v>
      </c>
    </row>
    <row r="17" spans="1:5">
      <c r="A17" s="2" t="s">
        <v>10</v>
      </c>
      <c r="B17" s="84">
        <v>45383.76</v>
      </c>
      <c r="C17" s="84">
        <v>31305.53</v>
      </c>
      <c r="D17" s="84">
        <f>D18+D19+D20+D21</f>
        <v>22000</v>
      </c>
      <c r="E17" s="84">
        <f t="shared" si="0"/>
        <v>9305.5299999999988</v>
      </c>
    </row>
    <row r="18" spans="1:5">
      <c r="A18" s="30" t="s">
        <v>20</v>
      </c>
      <c r="B18" s="84"/>
      <c r="C18" s="84"/>
      <c r="D18" s="84">
        <v>5000</v>
      </c>
      <c r="E18" s="84"/>
    </row>
    <row r="19" spans="1:5">
      <c r="A19" s="88" t="s">
        <v>23</v>
      </c>
      <c r="B19" s="84"/>
      <c r="C19" s="84"/>
      <c r="D19" s="84">
        <v>16000</v>
      </c>
      <c r="E19" s="84"/>
    </row>
    <row r="20" spans="1:5">
      <c r="A20" s="88" t="s">
        <v>55</v>
      </c>
      <c r="B20" s="84"/>
      <c r="C20" s="84"/>
      <c r="D20" s="84">
        <v>500</v>
      </c>
      <c r="E20" s="84"/>
    </row>
    <row r="21" spans="1:5">
      <c r="A21" s="88" t="s">
        <v>38</v>
      </c>
      <c r="B21" s="84"/>
      <c r="C21" s="84"/>
      <c r="D21" s="84">
        <v>500</v>
      </c>
      <c r="E21" s="8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zoomScale="90" zoomScaleNormal="90" workbookViewId="0">
      <selection activeCell="A4" sqref="A4"/>
    </sheetView>
  </sheetViews>
  <sheetFormatPr defaultRowHeight="14.4"/>
  <cols>
    <col min="1" max="1" width="74.33203125" customWidth="1"/>
    <col min="2" max="2" width="17" style="1" customWidth="1"/>
    <col min="3" max="3" width="18.5546875" customWidth="1"/>
    <col min="4" max="4" width="12" customWidth="1"/>
    <col min="5" max="5" width="13.44140625" customWidth="1"/>
  </cols>
  <sheetData>
    <row r="1" spans="1:5" ht="60.9" customHeight="1">
      <c r="A1" s="90" t="s">
        <v>27</v>
      </c>
      <c r="B1" s="90"/>
      <c r="C1" s="90"/>
      <c r="D1" s="90"/>
      <c r="E1" s="90"/>
    </row>
    <row r="2" spans="1:5">
      <c r="A2" s="39"/>
      <c r="B2" s="39"/>
      <c r="C2" s="39"/>
      <c r="D2" s="39"/>
      <c r="E2" s="42" t="s">
        <v>14</v>
      </c>
    </row>
    <row r="3" spans="1:5" ht="36">
      <c r="A3" s="7" t="s">
        <v>15</v>
      </c>
      <c r="B3" s="29" t="s">
        <v>16</v>
      </c>
      <c r="C3" s="29" t="s">
        <v>17</v>
      </c>
      <c r="D3" s="29" t="s">
        <v>18</v>
      </c>
      <c r="E3" s="26" t="s">
        <v>19</v>
      </c>
    </row>
    <row r="4" spans="1:5" s="34" customFormat="1">
      <c r="A4" s="60" t="s">
        <v>32</v>
      </c>
      <c r="B4" s="38">
        <f>B5+B17</f>
        <v>217582.96</v>
      </c>
      <c r="C4" s="38">
        <f t="shared" ref="C4:E4" si="0">C5+C17</f>
        <v>181112.79</v>
      </c>
      <c r="D4" s="38">
        <f t="shared" si="0"/>
        <v>240863.20434313462</v>
      </c>
      <c r="E4" s="12">
        <f t="shared" si="0"/>
        <v>-59750.414343134617</v>
      </c>
    </row>
    <row r="5" spans="1:5">
      <c r="A5" s="2" t="s">
        <v>0</v>
      </c>
      <c r="B5" s="8">
        <f>SUM(B6:B16)</f>
        <v>175631.3</v>
      </c>
      <c r="C5" s="9">
        <f>SUM(C6:C16)</f>
        <v>151318.91</v>
      </c>
      <c r="D5" s="9">
        <f>SUM(D6:D16)</f>
        <v>193663.20434313462</v>
      </c>
      <c r="E5" s="12">
        <f t="shared" ref="E5:E17" si="1">C5-D5</f>
        <v>-42344.294343134621</v>
      </c>
    </row>
    <row r="6" spans="1:5">
      <c r="A6" s="3"/>
      <c r="B6" s="10"/>
      <c r="C6" s="35"/>
      <c r="D6" s="36"/>
      <c r="E6" s="12"/>
    </row>
    <row r="7" spans="1:5">
      <c r="A7" s="3" t="s">
        <v>2</v>
      </c>
      <c r="B7" s="10">
        <v>27860.98</v>
      </c>
      <c r="C7" s="11">
        <v>24004.22</v>
      </c>
      <c r="D7" s="12">
        <v>21961.934949323699</v>
      </c>
      <c r="E7" s="12">
        <f t="shared" si="1"/>
        <v>2042.2850506763025</v>
      </c>
    </row>
    <row r="8" spans="1:5">
      <c r="A8" s="3" t="s">
        <v>1</v>
      </c>
      <c r="B8" s="10">
        <v>22610.25</v>
      </c>
      <c r="C8" s="13">
        <v>19480.349999999999</v>
      </c>
      <c r="D8" s="12">
        <v>18720.759952214001</v>
      </c>
      <c r="E8" s="12">
        <f t="shared" si="1"/>
        <v>759.59004778599774</v>
      </c>
    </row>
    <row r="9" spans="1:5">
      <c r="A9" s="3" t="s">
        <v>8</v>
      </c>
      <c r="B9" s="10">
        <v>14573.43</v>
      </c>
      <c r="C9" s="14">
        <v>12556.05</v>
      </c>
      <c r="D9" s="12">
        <v>12989.393035377087</v>
      </c>
      <c r="E9" s="12">
        <f t="shared" si="1"/>
        <v>-433.34303537708729</v>
      </c>
    </row>
    <row r="10" spans="1:5">
      <c r="A10" s="3" t="s">
        <v>9</v>
      </c>
      <c r="B10" s="10">
        <v>25074.880000000001</v>
      </c>
      <c r="C10" s="15">
        <v>21603.8</v>
      </c>
      <c r="D10" s="12">
        <v>25309.327546340901</v>
      </c>
      <c r="E10" s="12">
        <f t="shared" si="1"/>
        <v>-3705.5275463409016</v>
      </c>
    </row>
    <row r="11" spans="1:5">
      <c r="A11" s="33" t="s">
        <v>5</v>
      </c>
      <c r="B11" s="10">
        <v>11037.23</v>
      </c>
      <c r="C11" s="16">
        <v>9509.36</v>
      </c>
      <c r="D11" s="12">
        <v>5829.1509306716998</v>
      </c>
      <c r="E11" s="12">
        <f t="shared" si="1"/>
        <v>3680.2090693283008</v>
      </c>
    </row>
    <row r="12" spans="1:5">
      <c r="A12" s="3" t="s">
        <v>4</v>
      </c>
      <c r="B12" s="10">
        <v>9537.0300000000007</v>
      </c>
      <c r="C12" s="17">
        <v>8216.83</v>
      </c>
      <c r="D12" s="12">
        <v>1206.0951289067018</v>
      </c>
      <c r="E12" s="12">
        <f t="shared" si="1"/>
        <v>7010.7348710932984</v>
      </c>
    </row>
    <row r="13" spans="1:5">
      <c r="A13" s="3" t="s">
        <v>3</v>
      </c>
      <c r="B13" s="10">
        <v>750.1</v>
      </c>
      <c r="C13" s="18">
        <v>646.27</v>
      </c>
      <c r="D13" s="12">
        <v>96.523950826621459</v>
      </c>
      <c r="E13" s="12">
        <f t="shared" si="1"/>
        <v>549.74604917337854</v>
      </c>
    </row>
    <row r="14" spans="1:5">
      <c r="A14" s="3" t="s">
        <v>6</v>
      </c>
      <c r="B14" s="11">
        <v>4500.62</v>
      </c>
      <c r="C14" s="19">
        <v>3877.6</v>
      </c>
      <c r="D14" s="20">
        <v>18648.136040887901</v>
      </c>
      <c r="E14" s="12">
        <f t="shared" si="1"/>
        <v>-14770.536040887901</v>
      </c>
    </row>
    <row r="15" spans="1:5">
      <c r="A15" s="3" t="s">
        <v>13</v>
      </c>
      <c r="B15" s="13">
        <v>27218.03</v>
      </c>
      <c r="C15" s="21">
        <v>23450.28</v>
      </c>
      <c r="D15" s="20">
        <v>45978.005303672602</v>
      </c>
      <c r="E15" s="12">
        <f t="shared" si="1"/>
        <v>-22527.725303672603</v>
      </c>
    </row>
    <row r="16" spans="1:5">
      <c r="A16" s="3" t="s">
        <v>7</v>
      </c>
      <c r="B16" s="18">
        <v>32468.75</v>
      </c>
      <c r="C16" s="21">
        <v>27974.15</v>
      </c>
      <c r="D16" s="20">
        <v>42923.877504913398</v>
      </c>
      <c r="E16" s="12">
        <f t="shared" si="1"/>
        <v>-14949.727504913397</v>
      </c>
    </row>
    <row r="17" spans="1:5">
      <c r="A17" s="2" t="s">
        <v>10</v>
      </c>
      <c r="B17" s="40">
        <v>41951.66</v>
      </c>
      <c r="C17" s="40">
        <v>29793.88</v>
      </c>
      <c r="D17" s="41">
        <f>D18+D19+D20</f>
        <v>47200</v>
      </c>
      <c r="E17" s="12">
        <f t="shared" si="1"/>
        <v>-17406.12</v>
      </c>
    </row>
    <row r="18" spans="1:5">
      <c r="A18" s="30" t="s">
        <v>20</v>
      </c>
      <c r="B18" s="27"/>
      <c r="C18" s="27"/>
      <c r="D18" s="32">
        <v>31000</v>
      </c>
      <c r="E18" s="27"/>
    </row>
    <row r="19" spans="1:5">
      <c r="A19" s="30" t="s">
        <v>22</v>
      </c>
      <c r="B19" s="27"/>
      <c r="C19" s="27"/>
      <c r="D19" s="32">
        <v>1200</v>
      </c>
      <c r="E19" s="27"/>
    </row>
    <row r="20" spans="1:5">
      <c r="A20" s="30" t="s">
        <v>23</v>
      </c>
      <c r="B20" s="27"/>
      <c r="C20" s="27"/>
      <c r="D20" s="32">
        <v>15000</v>
      </c>
      <c r="E20" s="27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77734375" style="1" customWidth="1"/>
    <col min="3" max="3" width="12.5546875" customWidth="1"/>
    <col min="4" max="4" width="12.6640625" customWidth="1"/>
    <col min="5" max="5" width="13.77734375" customWidth="1"/>
  </cols>
  <sheetData>
    <row r="1" spans="1:5" ht="66" customHeight="1">
      <c r="A1" s="90" t="s">
        <v>54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19">
        <f>B5+B17</f>
        <v>224410.03999999995</v>
      </c>
      <c r="C4" s="19">
        <f>C5+C17</f>
        <v>186368.54</v>
      </c>
      <c r="D4" s="19">
        <f>D5+D17</f>
        <v>212876.48923503808</v>
      </c>
      <c r="E4" s="19">
        <f>C4-D4</f>
        <v>-26507.949235038075</v>
      </c>
    </row>
    <row r="5" spans="1:5">
      <c r="A5" s="2" t="s">
        <v>0</v>
      </c>
      <c r="B5" s="19">
        <f>SUM(B6:B16)</f>
        <v>179836.18999999994</v>
      </c>
      <c r="C5" s="19">
        <f>SUM(C6:C16)</f>
        <v>154574.81</v>
      </c>
      <c r="D5" s="19">
        <f>SUM(D6:D16)</f>
        <v>191876.48923503808</v>
      </c>
      <c r="E5" s="19">
        <f t="shared" ref="E5:E17" si="0">C5-D5</f>
        <v>-37301.679235038086</v>
      </c>
    </row>
    <row r="6" spans="1:5">
      <c r="A6" s="3"/>
      <c r="B6" s="19"/>
      <c r="C6" s="19"/>
      <c r="D6" s="19"/>
      <c r="E6" s="19"/>
    </row>
    <row r="7" spans="1:5">
      <c r="A7" s="3" t="s">
        <v>2</v>
      </c>
      <c r="B7" s="19">
        <v>28528.01</v>
      </c>
      <c r="C7" s="19">
        <v>24520.720000000001</v>
      </c>
      <c r="D7" s="19">
        <v>28213.536112043999</v>
      </c>
      <c r="E7" s="19">
        <f t="shared" si="0"/>
        <v>-3692.8161120439981</v>
      </c>
    </row>
    <row r="8" spans="1:5">
      <c r="A8" s="3" t="s">
        <v>1</v>
      </c>
      <c r="B8" s="19">
        <v>23151.58</v>
      </c>
      <c r="C8" s="19">
        <v>19899.5</v>
      </c>
      <c r="D8" s="19">
        <v>24733.198636886598</v>
      </c>
      <c r="E8" s="19">
        <f t="shared" si="0"/>
        <v>-4833.6986368865983</v>
      </c>
    </row>
    <row r="9" spans="1:5">
      <c r="A9" s="3" t="s">
        <v>8</v>
      </c>
      <c r="B9" s="19">
        <v>14922.34</v>
      </c>
      <c r="C9" s="19">
        <v>12826.22</v>
      </c>
      <c r="D9" s="19">
        <v>13947.8650183602</v>
      </c>
      <c r="E9" s="19">
        <f t="shared" si="0"/>
        <v>-1121.645018360201</v>
      </c>
    </row>
    <row r="10" spans="1:5">
      <c r="A10" s="3" t="s">
        <v>9</v>
      </c>
      <c r="B10" s="19">
        <v>25675.21</v>
      </c>
      <c r="C10" s="19">
        <v>22068.639999999999</v>
      </c>
      <c r="D10" s="19">
        <v>37176.872957834901</v>
      </c>
      <c r="E10" s="19">
        <f t="shared" si="0"/>
        <v>-15108.232957834902</v>
      </c>
    </row>
    <row r="11" spans="1:5">
      <c r="A11" s="3" t="s">
        <v>5</v>
      </c>
      <c r="B11" s="19">
        <v>11301.48</v>
      </c>
      <c r="C11" s="19">
        <v>9713.98</v>
      </c>
      <c r="D11" s="19">
        <v>890.33299934486888</v>
      </c>
      <c r="E11" s="19">
        <f t="shared" si="0"/>
        <v>8823.6470006551299</v>
      </c>
    </row>
    <row r="12" spans="1:5">
      <c r="A12" s="3" t="s">
        <v>4</v>
      </c>
      <c r="B12" s="19">
        <v>9765.36</v>
      </c>
      <c r="C12" s="19">
        <v>8393.6299999999992</v>
      </c>
      <c r="D12" s="19">
        <v>1295.0914651266496</v>
      </c>
      <c r="E12" s="19">
        <f t="shared" si="0"/>
        <v>7098.5385348733498</v>
      </c>
    </row>
    <row r="13" spans="1:5">
      <c r="A13" s="3" t="s">
        <v>3</v>
      </c>
      <c r="B13" s="19">
        <v>768.06</v>
      </c>
      <c r="C13" s="19">
        <v>660.17</v>
      </c>
      <c r="D13" s="19">
        <v>103.64633924786533</v>
      </c>
      <c r="E13" s="19">
        <f t="shared" si="0"/>
        <v>556.52366075213467</v>
      </c>
    </row>
    <row r="14" spans="1:5">
      <c r="A14" s="3" t="s">
        <v>6</v>
      </c>
      <c r="B14" s="19">
        <v>4608.37</v>
      </c>
      <c r="C14" s="19">
        <v>3961.04</v>
      </c>
      <c r="D14" s="19">
        <v>18960.060613345999</v>
      </c>
      <c r="E14" s="19">
        <f t="shared" si="0"/>
        <v>-14999.020613345998</v>
      </c>
    </row>
    <row r="15" spans="1:5">
      <c r="A15" s="3" t="s">
        <v>13</v>
      </c>
      <c r="B15" s="19">
        <v>27869.67</v>
      </c>
      <c r="C15" s="19">
        <v>23954.85</v>
      </c>
      <c r="D15" s="19">
        <v>37894.891657757304</v>
      </c>
      <c r="E15" s="19">
        <f t="shared" si="0"/>
        <v>-13940.041657757305</v>
      </c>
    </row>
    <row r="16" spans="1:5">
      <c r="A16" s="3" t="s">
        <v>7</v>
      </c>
      <c r="B16" s="19">
        <v>33246.11</v>
      </c>
      <c r="C16" s="19">
        <v>28576.06</v>
      </c>
      <c r="D16" s="19">
        <v>28660.993435089698</v>
      </c>
      <c r="E16" s="19">
        <f t="shared" si="0"/>
        <v>-84.933435089697014</v>
      </c>
    </row>
    <row r="17" spans="1:5">
      <c r="A17" s="2" t="s">
        <v>10</v>
      </c>
      <c r="B17" s="19">
        <v>44573.85</v>
      </c>
      <c r="C17" s="19">
        <v>31793.73</v>
      </c>
      <c r="D17" s="19">
        <f>D18+D19</f>
        <v>21000</v>
      </c>
      <c r="E17" s="19">
        <f t="shared" si="0"/>
        <v>10793.73</v>
      </c>
    </row>
    <row r="18" spans="1:5">
      <c r="A18" s="30" t="s">
        <v>20</v>
      </c>
      <c r="B18" s="19"/>
      <c r="C18" s="19"/>
      <c r="D18" s="19">
        <v>5000</v>
      </c>
      <c r="E18" s="19"/>
    </row>
    <row r="19" spans="1:5">
      <c r="A19" s="88" t="s">
        <v>23</v>
      </c>
      <c r="B19" s="19"/>
      <c r="C19" s="19"/>
      <c r="D19" s="19">
        <v>16000</v>
      </c>
      <c r="E19" s="19"/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2.77734375" style="1" customWidth="1"/>
    <col min="3" max="3" width="12.5546875" customWidth="1"/>
    <col min="5" max="5" width="10" bestFit="1" customWidth="1"/>
  </cols>
  <sheetData>
    <row r="1" spans="1:5" ht="69.75" customHeight="1">
      <c r="A1" s="90" t="s">
        <v>56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48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16">
        <f>B5+B17</f>
        <v>206026.07</v>
      </c>
      <c r="C4" s="16">
        <f>C5+C17</f>
        <v>96546.73000000001</v>
      </c>
      <c r="D4" s="16">
        <f>D5+D17</f>
        <v>138137.90621064397</v>
      </c>
      <c r="E4" s="16">
        <f>C4-D4</f>
        <v>-41591.176210643956</v>
      </c>
    </row>
    <row r="5" spans="1:5">
      <c r="A5" s="2" t="s">
        <v>0</v>
      </c>
      <c r="B5" s="16">
        <f>SUM(B6:B16)</f>
        <v>162136.95000000001</v>
      </c>
      <c r="C5" s="16">
        <f>SUM(C6:C16)</f>
        <v>81953.350000000006</v>
      </c>
      <c r="D5" s="16">
        <f>SUM(D6:D16)</f>
        <v>116637.90621064397</v>
      </c>
      <c r="E5" s="16">
        <f t="shared" ref="E5:E17" si="0">C5-D5</f>
        <v>-34684.556210643961</v>
      </c>
    </row>
    <row r="6" spans="1:5">
      <c r="A6" s="3"/>
      <c r="B6" s="16"/>
      <c r="C6" s="16"/>
      <c r="D6" s="16"/>
      <c r="E6" s="16">
        <f t="shared" si="0"/>
        <v>0</v>
      </c>
    </row>
    <row r="7" spans="1:5">
      <c r="A7" s="3" t="s">
        <v>2</v>
      </c>
      <c r="B7" s="16">
        <v>25720.32</v>
      </c>
      <c r="C7" s="16">
        <v>13000.53</v>
      </c>
      <c r="D7" s="16">
        <v>17560.343586045154</v>
      </c>
      <c r="E7" s="16">
        <f t="shared" si="0"/>
        <v>-4559.813586045153</v>
      </c>
    </row>
    <row r="8" spans="1:5">
      <c r="A8" s="3" t="s">
        <v>1</v>
      </c>
      <c r="B8" s="16">
        <v>20873.03</v>
      </c>
      <c r="C8" s="16">
        <v>10550.43</v>
      </c>
      <c r="D8" s="16">
        <v>14204.821545559147</v>
      </c>
      <c r="E8" s="16">
        <f t="shared" si="0"/>
        <v>-3654.3915455591468</v>
      </c>
    </row>
    <row r="9" spans="1:5">
      <c r="A9" s="3" t="s">
        <v>8</v>
      </c>
      <c r="B9" s="16">
        <v>13453.71</v>
      </c>
      <c r="C9" s="16">
        <v>6800.28</v>
      </c>
      <c r="D9" s="16">
        <v>13447.652367308401</v>
      </c>
      <c r="E9" s="16">
        <f t="shared" si="0"/>
        <v>-6647.3723673084014</v>
      </c>
    </row>
    <row r="10" spans="1:5">
      <c r="A10" s="3" t="s">
        <v>9</v>
      </c>
      <c r="B10" s="16">
        <v>23148.29</v>
      </c>
      <c r="C10" s="16">
        <v>11700.48</v>
      </c>
      <c r="D10" s="16">
        <v>26202.228046112428</v>
      </c>
      <c r="E10" s="16">
        <f t="shared" si="0"/>
        <v>-14501.748046112429</v>
      </c>
    </row>
    <row r="11" spans="1:5">
      <c r="A11" s="3" t="s">
        <v>5</v>
      </c>
      <c r="B11" s="16">
        <v>10189.200000000001</v>
      </c>
      <c r="C11" s="16">
        <v>5150.21</v>
      </c>
      <c r="D11" s="16">
        <v>858.40296350533742</v>
      </c>
      <c r="E11" s="16">
        <f t="shared" si="0"/>
        <v>4291.8070364946625</v>
      </c>
    </row>
    <row r="12" spans="1:5">
      <c r="A12" s="3" t="s">
        <v>4</v>
      </c>
      <c r="B12" s="16">
        <v>8804.26</v>
      </c>
      <c r="C12" s="16">
        <v>4450.18</v>
      </c>
      <c r="D12" s="16">
        <v>1248.6455657526026</v>
      </c>
      <c r="E12" s="16">
        <f t="shared" si="0"/>
        <v>3201.5344342473977</v>
      </c>
    </row>
    <row r="13" spans="1:5">
      <c r="A13" s="3" t="s">
        <v>3</v>
      </c>
      <c r="B13" s="16">
        <v>692.47</v>
      </c>
      <c r="C13" s="16">
        <v>350.01</v>
      </c>
      <c r="D13" s="16">
        <v>99.929267849573066</v>
      </c>
      <c r="E13" s="16">
        <f t="shared" si="0"/>
        <v>250.08073215042691</v>
      </c>
    </row>
    <row r="14" spans="1:5">
      <c r="A14" s="3" t="s">
        <v>6</v>
      </c>
      <c r="B14" s="16">
        <v>4154.82</v>
      </c>
      <c r="C14" s="16">
        <v>2100.09</v>
      </c>
      <c r="D14" s="16">
        <v>9988.5174863055545</v>
      </c>
      <c r="E14" s="16">
        <f t="shared" si="0"/>
        <v>-7888.4274863055543</v>
      </c>
    </row>
    <row r="15" spans="1:5">
      <c r="A15" s="3" t="s">
        <v>13</v>
      </c>
      <c r="B15" s="16">
        <v>25126.78</v>
      </c>
      <c r="C15" s="16">
        <v>12700.52</v>
      </c>
      <c r="D15" s="16">
        <v>26894.496422460543</v>
      </c>
      <c r="E15" s="16">
        <f t="shared" si="0"/>
        <v>-14193.976422460542</v>
      </c>
    </row>
    <row r="16" spans="1:5">
      <c r="A16" s="3" t="s">
        <v>7</v>
      </c>
      <c r="B16" s="16">
        <v>29974.07</v>
      </c>
      <c r="C16" s="16">
        <v>15150.62</v>
      </c>
      <c r="D16" s="16">
        <v>6132.8689597452139</v>
      </c>
      <c r="E16" s="16">
        <f t="shared" si="0"/>
        <v>9017.7510402547869</v>
      </c>
    </row>
    <row r="17" spans="1:5">
      <c r="A17" s="2" t="s">
        <v>10</v>
      </c>
      <c r="B17" s="16">
        <v>43889.120000000003</v>
      </c>
      <c r="C17" s="16">
        <v>14593.38</v>
      </c>
      <c r="D17" s="16">
        <f>D18+D19+D20</f>
        <v>21500</v>
      </c>
      <c r="E17" s="16">
        <f t="shared" si="0"/>
        <v>-6906.6200000000008</v>
      </c>
    </row>
    <row r="18" spans="1:5">
      <c r="A18" s="30" t="s">
        <v>20</v>
      </c>
      <c r="B18" s="16"/>
      <c r="C18" s="16"/>
      <c r="D18" s="16">
        <v>5000</v>
      </c>
      <c r="E18" s="16"/>
    </row>
    <row r="19" spans="1:5">
      <c r="A19" s="88" t="s">
        <v>23</v>
      </c>
      <c r="B19" s="16"/>
      <c r="C19" s="16"/>
      <c r="D19" s="16">
        <v>16000</v>
      </c>
      <c r="E19" s="16"/>
    </row>
    <row r="20" spans="1:5">
      <c r="A20" s="88" t="s">
        <v>38</v>
      </c>
      <c r="B20" s="16"/>
      <c r="C20" s="16"/>
      <c r="D20" s="16">
        <v>500</v>
      </c>
      <c r="E20" s="16"/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18" sqref="A18:E19"/>
    </sheetView>
  </sheetViews>
  <sheetFormatPr defaultRowHeight="14.4"/>
  <cols>
    <col min="1" max="1" width="74.33203125" customWidth="1"/>
    <col min="2" max="2" width="14.44140625" style="1" customWidth="1"/>
    <col min="3" max="3" width="12" customWidth="1"/>
    <col min="4" max="5" width="13.21875" customWidth="1"/>
  </cols>
  <sheetData>
    <row r="1" spans="1:5" ht="59.25" customHeight="1">
      <c r="A1" s="90" t="s">
        <v>57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15">
        <f>B5+B17</f>
        <v>223927.43</v>
      </c>
      <c r="C4" s="15">
        <f>C5+C17</f>
        <v>189116.09999999998</v>
      </c>
      <c r="D4" s="15">
        <f>D5+D17</f>
        <v>217397.49483062926</v>
      </c>
      <c r="E4" s="15">
        <f>C4-D4</f>
        <v>-28281.394830629288</v>
      </c>
    </row>
    <row r="5" spans="1:5">
      <c r="A5" s="2" t="s">
        <v>0</v>
      </c>
      <c r="B5" s="15">
        <f>SUM(B6:B16)</f>
        <v>178637.57</v>
      </c>
      <c r="C5" s="15">
        <f>SUM(C6:C16)</f>
        <v>153223.61999999997</v>
      </c>
      <c r="D5" s="15">
        <f>SUM(D6:D16)</f>
        <v>196397.49483062926</v>
      </c>
      <c r="E5" s="15">
        <f t="shared" ref="E5:E17" si="0">C5-D5</f>
        <v>-43173.874830629298</v>
      </c>
    </row>
    <row r="6" spans="1:5">
      <c r="A6" s="3"/>
      <c r="B6" s="15"/>
      <c r="C6" s="15"/>
      <c r="D6" s="15"/>
      <c r="E6" s="15"/>
    </row>
    <row r="7" spans="1:5">
      <c r="A7" s="3" t="s">
        <v>2</v>
      </c>
      <c r="B7" s="15">
        <v>28337.87</v>
      </c>
      <c r="C7" s="15">
        <v>24306.37</v>
      </c>
      <c r="D7" s="15">
        <v>27749.9801258513</v>
      </c>
      <c r="E7" s="15">
        <f t="shared" si="0"/>
        <v>-3443.6101258513008</v>
      </c>
    </row>
    <row r="8" spans="1:5">
      <c r="A8" s="3" t="s">
        <v>1</v>
      </c>
      <c r="B8" s="15">
        <v>22997.27</v>
      </c>
      <c r="C8" s="15">
        <v>19725.560000000001</v>
      </c>
      <c r="D8" s="15">
        <v>24358.221346267099</v>
      </c>
      <c r="E8" s="15">
        <f t="shared" si="0"/>
        <v>-4632.6613462670975</v>
      </c>
    </row>
    <row r="9" spans="1:5">
      <c r="A9" s="3" t="s">
        <v>8</v>
      </c>
      <c r="B9" s="15">
        <v>14822.88</v>
      </c>
      <c r="C9" s="15">
        <v>12714.1</v>
      </c>
      <c r="D9" s="15">
        <v>13592.875395033114</v>
      </c>
      <c r="E9" s="15">
        <f t="shared" si="0"/>
        <v>-878.77539503311345</v>
      </c>
    </row>
    <row r="10" spans="1:5">
      <c r="A10" s="3" t="s">
        <v>9</v>
      </c>
      <c r="B10" s="15">
        <v>25504.080000000002</v>
      </c>
      <c r="C10" s="15">
        <v>21875.73</v>
      </c>
      <c r="D10" s="15">
        <v>26485.189472096365</v>
      </c>
      <c r="E10" s="15">
        <f t="shared" si="0"/>
        <v>-4609.4594720963651</v>
      </c>
    </row>
    <row r="11" spans="1:5">
      <c r="A11" s="3" t="s">
        <v>5</v>
      </c>
      <c r="B11" s="15">
        <v>11226.16</v>
      </c>
      <c r="C11" s="15">
        <v>9629.06</v>
      </c>
      <c r="D11" s="15">
        <v>867.67297391036266</v>
      </c>
      <c r="E11" s="15">
        <f t="shared" si="0"/>
        <v>8761.3870260896365</v>
      </c>
    </row>
    <row r="12" spans="1:5">
      <c r="A12" s="3" t="s">
        <v>4</v>
      </c>
      <c r="B12" s="15">
        <v>9700.27</v>
      </c>
      <c r="C12" s="15">
        <v>8320.26</v>
      </c>
      <c r="D12" s="15">
        <v>1262.1298591192615</v>
      </c>
      <c r="E12" s="15">
        <f t="shared" si="0"/>
        <v>7058.1301408807385</v>
      </c>
    </row>
    <row r="13" spans="1:5">
      <c r="A13" s="3" t="s">
        <v>3</v>
      </c>
      <c r="B13" s="15">
        <v>762.94</v>
      </c>
      <c r="C13" s="15">
        <v>654.4</v>
      </c>
      <c r="D13" s="15">
        <v>101.00841761036759</v>
      </c>
      <c r="E13" s="15">
        <f t="shared" si="0"/>
        <v>553.39158238963239</v>
      </c>
    </row>
    <row r="14" spans="1:5">
      <c r="A14" s="3" t="s">
        <v>6</v>
      </c>
      <c r="B14" s="15">
        <v>4577.66</v>
      </c>
      <c r="C14" s="15">
        <v>3926.41</v>
      </c>
      <c r="D14" s="15">
        <v>18096.384845768898</v>
      </c>
      <c r="E14" s="15">
        <f t="shared" si="0"/>
        <v>-14169.974845768898</v>
      </c>
    </row>
    <row r="15" spans="1:5">
      <c r="A15" s="3" t="s">
        <v>13</v>
      </c>
      <c r="B15" s="15">
        <v>27683.919999999998</v>
      </c>
      <c r="C15" s="15">
        <v>23745.46</v>
      </c>
      <c r="D15" s="15">
        <v>57184.933748837</v>
      </c>
      <c r="E15" s="15">
        <f t="shared" si="0"/>
        <v>-33439.473748837001</v>
      </c>
    </row>
    <row r="16" spans="1:5">
      <c r="A16" s="3" t="s">
        <v>7</v>
      </c>
      <c r="B16" s="15">
        <v>33024.519999999997</v>
      </c>
      <c r="C16" s="15">
        <v>28326.27</v>
      </c>
      <c r="D16" s="15">
        <v>26699.098646135499</v>
      </c>
      <c r="E16" s="15">
        <f t="shared" si="0"/>
        <v>1627.1713538645017</v>
      </c>
    </row>
    <row r="17" spans="1:5">
      <c r="A17" s="2" t="s">
        <v>10</v>
      </c>
      <c r="B17" s="15">
        <v>45289.86</v>
      </c>
      <c r="C17" s="15">
        <v>35892.480000000003</v>
      </c>
      <c r="D17" s="15">
        <f>D18+D19</f>
        <v>21000</v>
      </c>
      <c r="E17" s="15">
        <f t="shared" si="0"/>
        <v>14892.480000000003</v>
      </c>
    </row>
    <row r="18" spans="1:5">
      <c r="A18" s="30" t="s">
        <v>20</v>
      </c>
      <c r="B18" s="15"/>
      <c r="C18" s="15"/>
      <c r="D18" s="15">
        <v>5000</v>
      </c>
      <c r="E18" s="15"/>
    </row>
    <row r="19" spans="1:5">
      <c r="A19" s="88" t="s">
        <v>23</v>
      </c>
      <c r="B19" s="15"/>
      <c r="C19" s="15"/>
      <c r="D19" s="15">
        <v>16000</v>
      </c>
      <c r="E19" s="15"/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9"/>
    </sheetView>
  </sheetViews>
  <sheetFormatPr defaultRowHeight="14.4"/>
  <cols>
    <col min="1" max="1" width="74.33203125" customWidth="1"/>
    <col min="2" max="2" width="13.21875" style="1" customWidth="1"/>
    <col min="3" max="3" width="13.109375" customWidth="1"/>
    <col min="4" max="4" width="14" customWidth="1"/>
    <col min="5" max="5" width="14.6640625" customWidth="1"/>
  </cols>
  <sheetData>
    <row r="1" spans="1:5" ht="67.5" customHeight="1">
      <c r="A1" s="90" t="s">
        <v>58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4">
        <f>B5+B17</f>
        <v>209920.32999999996</v>
      </c>
      <c r="C4" s="84">
        <f>C5+C17</f>
        <v>155859.44</v>
      </c>
      <c r="D4" s="84">
        <f>D5+D17</f>
        <v>212569.27542795471</v>
      </c>
      <c r="E4" s="84">
        <f>C4-D4</f>
        <v>-56709.835427954706</v>
      </c>
    </row>
    <row r="5" spans="1:5">
      <c r="A5" s="2" t="s">
        <v>0</v>
      </c>
      <c r="B5" s="84">
        <f>SUM(B6:B16)</f>
        <v>165925.68999999997</v>
      </c>
      <c r="C5" s="84">
        <f>SUM(C6:C16)</f>
        <v>131199.16</v>
      </c>
      <c r="D5" s="84">
        <f>SUM(D6:D16)</f>
        <v>166569.27542795471</v>
      </c>
      <c r="E5" s="84">
        <f t="shared" ref="E5:E17" si="0">C5-D5</f>
        <v>-35370.115427954705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26321.34</v>
      </c>
      <c r="C7" s="84">
        <v>20812.560000000001</v>
      </c>
      <c r="D7" s="84">
        <v>27851.1196137478</v>
      </c>
      <c r="E7" s="84">
        <f t="shared" si="0"/>
        <v>-7038.5596137477987</v>
      </c>
    </row>
    <row r="8" spans="1:5">
      <c r="A8" s="3" t="s">
        <v>1</v>
      </c>
      <c r="B8" s="84">
        <v>21360.78</v>
      </c>
      <c r="C8" s="84">
        <v>16890.189999999999</v>
      </c>
      <c r="D8" s="84">
        <v>24440.034573311401</v>
      </c>
      <c r="E8" s="84">
        <f t="shared" si="0"/>
        <v>-7549.8445733114022</v>
      </c>
    </row>
    <row r="9" spans="1:5">
      <c r="A9" s="3" t="s">
        <v>8</v>
      </c>
      <c r="B9" s="84">
        <v>13768.09</v>
      </c>
      <c r="C9" s="84">
        <v>10886.57</v>
      </c>
      <c r="D9" s="84">
        <v>13670.327676486297</v>
      </c>
      <c r="E9" s="84">
        <f t="shared" si="0"/>
        <v>-2783.757676486297</v>
      </c>
    </row>
    <row r="10" spans="1:5">
      <c r="A10" s="3" t="s">
        <v>9</v>
      </c>
      <c r="B10" s="84">
        <v>23689.21</v>
      </c>
      <c r="C10" s="84">
        <v>18731.3</v>
      </c>
      <c r="D10" s="84">
        <v>26636.102232621099</v>
      </c>
      <c r="E10" s="84">
        <f t="shared" si="0"/>
        <v>-7904.8022326210994</v>
      </c>
    </row>
    <row r="11" spans="1:5">
      <c r="A11" s="3" t="s">
        <v>5</v>
      </c>
      <c r="B11" s="84">
        <v>10427.299999999999</v>
      </c>
      <c r="C11" s="84">
        <v>8244.9699999999993</v>
      </c>
      <c r="D11" s="84">
        <v>872.61697945970957</v>
      </c>
      <c r="E11" s="84">
        <f t="shared" si="0"/>
        <v>7372.3530205402894</v>
      </c>
    </row>
    <row r="12" spans="1:5">
      <c r="A12" s="3" t="s">
        <v>4</v>
      </c>
      <c r="B12" s="84">
        <v>9010</v>
      </c>
      <c r="C12" s="84">
        <v>7124.3</v>
      </c>
      <c r="D12" s="84">
        <v>1269.3214822481464</v>
      </c>
      <c r="E12" s="84">
        <f t="shared" si="0"/>
        <v>5854.9785177518534</v>
      </c>
    </row>
    <row r="13" spans="1:5">
      <c r="A13" s="3" t="s">
        <v>3</v>
      </c>
      <c r="B13" s="84">
        <v>708.65</v>
      </c>
      <c r="C13" s="84">
        <v>560.34</v>
      </c>
      <c r="D13" s="84">
        <v>101.58396414945801</v>
      </c>
      <c r="E13" s="84">
        <f t="shared" si="0"/>
        <v>458.75603585054205</v>
      </c>
    </row>
    <row r="14" spans="1:5">
      <c r="A14" s="3" t="s">
        <v>6</v>
      </c>
      <c r="B14" s="84">
        <v>4251.91</v>
      </c>
      <c r="C14" s="84">
        <v>3362.03</v>
      </c>
      <c r="D14" s="84">
        <v>18153.914104149299</v>
      </c>
      <c r="E14" s="84">
        <f t="shared" si="0"/>
        <v>-14791.884104149298</v>
      </c>
    </row>
    <row r="15" spans="1:5">
      <c r="A15" s="3" t="s">
        <v>13</v>
      </c>
      <c r="B15" s="84">
        <v>25713.919999999998</v>
      </c>
      <c r="C15" s="84">
        <v>20332.27</v>
      </c>
      <c r="D15" s="84">
        <v>37339.833656237803</v>
      </c>
      <c r="E15" s="84">
        <f t="shared" si="0"/>
        <v>-17007.563656237802</v>
      </c>
    </row>
    <row r="16" spans="1:5">
      <c r="A16" s="3" t="s">
        <v>7</v>
      </c>
      <c r="B16" s="84">
        <v>30674.49</v>
      </c>
      <c r="C16" s="84">
        <v>24254.63</v>
      </c>
      <c r="D16" s="84">
        <v>16234.4211455437</v>
      </c>
      <c r="E16" s="84">
        <f t="shared" si="0"/>
        <v>8020.2088544563012</v>
      </c>
    </row>
    <row r="17" spans="1:5">
      <c r="A17" s="2" t="s">
        <v>10</v>
      </c>
      <c r="B17" s="84">
        <v>43994.64</v>
      </c>
      <c r="C17" s="84">
        <v>24660.28</v>
      </c>
      <c r="D17" s="84">
        <f>D18+D19</f>
        <v>46000</v>
      </c>
      <c r="E17" s="84">
        <f t="shared" si="0"/>
        <v>-21339.72</v>
      </c>
    </row>
    <row r="18" spans="1:5">
      <c r="A18" s="30" t="s">
        <v>20</v>
      </c>
      <c r="B18" s="84"/>
      <c r="C18" s="84"/>
      <c r="D18" s="84">
        <v>31000</v>
      </c>
      <c r="E18" s="84"/>
    </row>
    <row r="19" spans="1:5">
      <c r="A19" s="88" t="s">
        <v>23</v>
      </c>
      <c r="B19" s="84"/>
      <c r="C19" s="84"/>
      <c r="D19" s="84">
        <v>15000</v>
      </c>
      <c r="E19" s="84"/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1" sqref="A21"/>
    </sheetView>
  </sheetViews>
  <sheetFormatPr defaultRowHeight="14.4"/>
  <cols>
    <col min="1" max="1" width="74.33203125" customWidth="1"/>
    <col min="2" max="2" width="14.109375" style="1" customWidth="1"/>
    <col min="3" max="3" width="12.109375" customWidth="1"/>
    <col min="4" max="4" width="12.5546875" customWidth="1"/>
    <col min="5" max="5" width="12.33203125" customWidth="1"/>
  </cols>
  <sheetData>
    <row r="1" spans="1:5" ht="75.75" customHeight="1">
      <c r="A1" s="90" t="s">
        <v>59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3" t="s">
        <v>47</v>
      </c>
      <c r="B4" s="84">
        <f>B5+B17</f>
        <v>263643.69</v>
      </c>
      <c r="C4" s="84">
        <f>C5+C17</f>
        <v>214246.32000000004</v>
      </c>
      <c r="D4" s="84">
        <f>D5+D17</f>
        <v>245069.0468835021</v>
      </c>
      <c r="E4" s="84">
        <f>C4-D4</f>
        <v>-30822.726883502066</v>
      </c>
    </row>
    <row r="5" spans="1:5">
      <c r="A5" s="3" t="s">
        <v>0</v>
      </c>
      <c r="B5" s="84">
        <f>SUM(B6:B16)</f>
        <v>215278.7</v>
      </c>
      <c r="C5" s="84">
        <f>SUM(C6:C16)</f>
        <v>179145.13000000003</v>
      </c>
      <c r="D5" s="84">
        <f>SUM(D6:D16)</f>
        <v>197269.0468835021</v>
      </c>
      <c r="E5" s="84">
        <f t="shared" ref="E5:E17" si="0">C5-D5</f>
        <v>-18123.916883502068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34150.370000000003</v>
      </c>
      <c r="C7" s="84">
        <v>28418.39</v>
      </c>
      <c r="D7" s="84">
        <v>27956.473246973499</v>
      </c>
      <c r="E7" s="84">
        <f t="shared" si="0"/>
        <v>461.91675302650037</v>
      </c>
    </row>
    <row r="8" spans="1:5">
      <c r="A8" s="3" t="s">
        <v>1</v>
      </c>
      <c r="B8" s="84">
        <v>27714.34</v>
      </c>
      <c r="C8" s="84">
        <v>23062.61</v>
      </c>
      <c r="D8" s="84">
        <v>24525.256684815799</v>
      </c>
      <c r="E8" s="84">
        <f t="shared" si="0"/>
        <v>-1462.6466848157979</v>
      </c>
    </row>
    <row r="9" spans="1:5">
      <c r="A9" s="3" t="s">
        <v>8</v>
      </c>
      <c r="B9" s="84">
        <v>17863.27</v>
      </c>
      <c r="C9" s="84">
        <v>14865</v>
      </c>
      <c r="D9" s="84">
        <v>13751.007136333359</v>
      </c>
      <c r="E9" s="84">
        <f t="shared" si="0"/>
        <v>1113.9928636666409</v>
      </c>
    </row>
    <row r="10" spans="1:5">
      <c r="A10" s="3" t="s">
        <v>9</v>
      </c>
      <c r="B10" s="84">
        <v>30735.34</v>
      </c>
      <c r="C10" s="84">
        <v>25576.55</v>
      </c>
      <c r="D10" s="84">
        <v>46793.3030248344</v>
      </c>
      <c r="E10" s="84">
        <f t="shared" si="0"/>
        <v>-21216.753024834401</v>
      </c>
    </row>
    <row r="11" spans="1:5">
      <c r="A11" s="3" t="s">
        <v>5</v>
      </c>
      <c r="B11" s="84">
        <v>13528.8</v>
      </c>
      <c r="C11" s="84">
        <v>11258.05</v>
      </c>
      <c r="D11" s="84">
        <v>877.76698524027915</v>
      </c>
      <c r="E11" s="84">
        <f t="shared" si="0"/>
        <v>10380.28301475972</v>
      </c>
    </row>
    <row r="12" spans="1:5">
      <c r="A12" s="3" t="s">
        <v>4</v>
      </c>
      <c r="B12" s="84">
        <v>11689.94</v>
      </c>
      <c r="C12" s="84">
        <v>9727.83</v>
      </c>
      <c r="D12" s="84">
        <v>1276.8127563407345</v>
      </c>
      <c r="E12" s="84">
        <f t="shared" si="0"/>
        <v>8451.0172436592657</v>
      </c>
    </row>
    <row r="13" spans="1:5">
      <c r="A13" s="3" t="s">
        <v>3</v>
      </c>
      <c r="B13" s="84">
        <v>919.43</v>
      </c>
      <c r="C13" s="84">
        <v>765.11</v>
      </c>
      <c r="D13" s="84">
        <v>102.18349179434387</v>
      </c>
      <c r="E13" s="84">
        <f t="shared" si="0"/>
        <v>662.92650820565609</v>
      </c>
    </row>
    <row r="14" spans="1:5">
      <c r="A14" s="3" t="s">
        <v>6</v>
      </c>
      <c r="B14" s="84">
        <v>5516.6</v>
      </c>
      <c r="C14" s="84">
        <v>4590.66</v>
      </c>
      <c r="D14" s="84">
        <v>18213.840414962298</v>
      </c>
      <c r="E14" s="84">
        <f t="shared" si="0"/>
        <v>-13623.180414962299</v>
      </c>
    </row>
    <row r="15" spans="1:5">
      <c r="A15" s="3" t="s">
        <v>13</v>
      </c>
      <c r="B15" s="84">
        <v>33362.29</v>
      </c>
      <c r="C15" s="84">
        <v>27762.58</v>
      </c>
      <c r="D15" s="84">
        <v>47501.1877264469</v>
      </c>
      <c r="E15" s="84">
        <f t="shared" si="0"/>
        <v>-19738.607726446899</v>
      </c>
    </row>
    <row r="16" spans="1:5">
      <c r="A16" s="3" t="s">
        <v>7</v>
      </c>
      <c r="B16" s="84">
        <v>39798.32</v>
      </c>
      <c r="C16" s="84">
        <v>33118.35</v>
      </c>
      <c r="D16" s="84">
        <v>16271.2154157605</v>
      </c>
      <c r="E16" s="84">
        <f t="shared" si="0"/>
        <v>16847.134584239499</v>
      </c>
    </row>
    <row r="17" spans="1:5">
      <c r="A17" s="3" t="s">
        <v>10</v>
      </c>
      <c r="B17" s="84">
        <v>48364.99</v>
      </c>
      <c r="C17" s="84">
        <v>35101.19</v>
      </c>
      <c r="D17" s="84">
        <f>D18+D19+D20+D21</f>
        <v>47800</v>
      </c>
      <c r="E17" s="84">
        <f t="shared" si="0"/>
        <v>-12698.809999999998</v>
      </c>
    </row>
    <row r="18" spans="1:5">
      <c r="A18" s="3" t="s">
        <v>20</v>
      </c>
      <c r="B18" s="84"/>
      <c r="C18" s="84"/>
      <c r="D18" s="84">
        <v>31000</v>
      </c>
      <c r="E18" s="84"/>
    </row>
    <row r="19" spans="1:5">
      <c r="A19" s="3" t="s">
        <v>23</v>
      </c>
      <c r="B19" s="84"/>
      <c r="C19" s="84"/>
      <c r="D19" s="84">
        <v>15000</v>
      </c>
      <c r="E19" s="84"/>
    </row>
    <row r="20" spans="1:5">
      <c r="A20" s="3" t="s">
        <v>21</v>
      </c>
      <c r="B20" s="84"/>
      <c r="C20" s="84"/>
      <c r="D20" s="84">
        <v>800</v>
      </c>
      <c r="E20" s="84"/>
    </row>
    <row r="21" spans="1:5">
      <c r="A21" s="3" t="s">
        <v>38</v>
      </c>
      <c r="B21" s="84"/>
      <c r="C21" s="84"/>
      <c r="D21" s="84">
        <v>1000</v>
      </c>
      <c r="E21" s="84"/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2.6640625" style="1" customWidth="1"/>
    <col min="3" max="3" width="12.5546875" customWidth="1"/>
    <col min="4" max="4" width="11.109375" customWidth="1"/>
    <col min="5" max="5" width="12.88671875" customWidth="1"/>
  </cols>
  <sheetData>
    <row r="1" spans="1:5" ht="84.75" customHeight="1">
      <c r="A1" s="90" t="s">
        <v>60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198295.99</v>
      </c>
      <c r="C4" s="87">
        <f>C5+C17</f>
        <v>161287.81999999998</v>
      </c>
      <c r="D4" s="87">
        <f>D5+D17</f>
        <v>210682.58522370792</v>
      </c>
      <c r="E4" s="87">
        <f>C4-D4</f>
        <v>-49394.765223707946</v>
      </c>
    </row>
    <row r="5" spans="1:5">
      <c r="A5" s="2" t="s">
        <v>0</v>
      </c>
      <c r="B5" s="87">
        <f>SUM(B6:B16)</f>
        <v>157033.60999999999</v>
      </c>
      <c r="C5" s="87">
        <f>SUM(C6:C16)</f>
        <v>136034.41999999998</v>
      </c>
      <c r="D5" s="87">
        <f>SUM(D6:D16)</f>
        <v>164682.58522370792</v>
      </c>
      <c r="E5" s="87">
        <f t="shared" ref="E5:E17" si="0">C5-D5</f>
        <v>-28648.16522370794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24910.76</v>
      </c>
      <c r="C7" s="87">
        <v>21579.59</v>
      </c>
      <c r="D7" s="87">
        <v>28169.287586089202</v>
      </c>
      <c r="E7" s="87">
        <f t="shared" si="0"/>
        <v>-6589.6975860892016</v>
      </c>
    </row>
    <row r="8" spans="1:5">
      <c r="A8" s="3" t="s">
        <v>1</v>
      </c>
      <c r="B8" s="87">
        <v>20216.04</v>
      </c>
      <c r="C8" s="87">
        <v>17512.669999999998</v>
      </c>
      <c r="D8" s="87">
        <v>20697.4053500548</v>
      </c>
      <c r="E8" s="87">
        <f t="shared" si="0"/>
        <v>-3184.7353500548015</v>
      </c>
    </row>
    <row r="9" spans="1:5">
      <c r="A9" s="3" t="s">
        <v>8</v>
      </c>
      <c r="B9" s="87">
        <v>13030.24</v>
      </c>
      <c r="C9" s="87">
        <v>11287.79</v>
      </c>
      <c r="D9" s="87">
        <v>13913.979645224423</v>
      </c>
      <c r="E9" s="87">
        <f t="shared" si="0"/>
        <v>-2626.1896452244218</v>
      </c>
    </row>
    <row r="10" spans="1:5">
      <c r="A10" s="3" t="s">
        <v>9</v>
      </c>
      <c r="B10" s="87">
        <v>22419.69</v>
      </c>
      <c r="C10" s="87">
        <v>19421.63</v>
      </c>
      <c r="D10" s="87">
        <v>27110.8486251053</v>
      </c>
      <c r="E10" s="87">
        <f t="shared" si="0"/>
        <v>-7689.218625105299</v>
      </c>
    </row>
    <row r="11" spans="1:5">
      <c r="A11" s="3" t="s">
        <v>5</v>
      </c>
      <c r="B11" s="87">
        <v>9868.49</v>
      </c>
      <c r="C11" s="87">
        <v>8548.84</v>
      </c>
      <c r="D11" s="87">
        <v>888.16999691702949</v>
      </c>
      <c r="E11" s="87">
        <f t="shared" si="0"/>
        <v>7660.6700030829707</v>
      </c>
    </row>
    <row r="12" spans="1:5">
      <c r="A12" s="3" t="s">
        <v>4</v>
      </c>
      <c r="B12" s="87">
        <v>8527.15</v>
      </c>
      <c r="C12" s="87">
        <v>7386.86</v>
      </c>
      <c r="D12" s="87">
        <v>1291.9451300077624</v>
      </c>
      <c r="E12" s="87">
        <f t="shared" si="0"/>
        <v>6094.9148699922371</v>
      </c>
    </row>
    <row r="13" spans="1:5">
      <c r="A13" s="3" t="s">
        <v>3</v>
      </c>
      <c r="B13" s="87">
        <v>670.67</v>
      </c>
      <c r="C13" s="87">
        <v>580.99</v>
      </c>
      <c r="D13" s="87">
        <v>103.39453763701326</v>
      </c>
      <c r="E13" s="87">
        <f t="shared" si="0"/>
        <v>477.59546236298672</v>
      </c>
    </row>
    <row r="14" spans="1:5">
      <c r="A14" s="3" t="s">
        <v>6</v>
      </c>
      <c r="B14" s="87">
        <v>4024.05</v>
      </c>
      <c r="C14" s="87">
        <v>3485.93</v>
      </c>
      <c r="D14" s="87">
        <v>18334.8915628045</v>
      </c>
      <c r="E14" s="87">
        <f t="shared" si="0"/>
        <v>-14848.961562804499</v>
      </c>
    </row>
    <row r="15" spans="1:5">
      <c r="A15" s="3" t="s">
        <v>13</v>
      </c>
      <c r="B15" s="87">
        <v>24335.9</v>
      </c>
      <c r="C15" s="87">
        <v>21081.599999999999</v>
      </c>
      <c r="D15" s="87">
        <v>37827.122948269403</v>
      </c>
      <c r="E15" s="87">
        <f t="shared" si="0"/>
        <v>-16745.522948269405</v>
      </c>
    </row>
    <row r="16" spans="1:5">
      <c r="A16" s="3" t="s">
        <v>7</v>
      </c>
      <c r="B16" s="87">
        <v>29030.62</v>
      </c>
      <c r="C16" s="87">
        <v>25148.52</v>
      </c>
      <c r="D16" s="87">
        <v>16345.5398415985</v>
      </c>
      <c r="E16" s="87">
        <f t="shared" si="0"/>
        <v>8802.9801584015004</v>
      </c>
    </row>
    <row r="17" spans="1:5">
      <c r="A17" s="2" t="s">
        <v>10</v>
      </c>
      <c r="B17" s="87">
        <v>41262.379999999997</v>
      </c>
      <c r="C17" s="87">
        <v>25253.4</v>
      </c>
      <c r="D17" s="87">
        <f>D18+D19</f>
        <v>46000</v>
      </c>
      <c r="E17" s="87">
        <f t="shared" si="0"/>
        <v>-20746.599999999999</v>
      </c>
    </row>
    <row r="18" spans="1:5">
      <c r="A18" s="30" t="s">
        <v>20</v>
      </c>
      <c r="B18" s="87"/>
      <c r="C18" s="87"/>
      <c r="D18" s="87">
        <v>31000</v>
      </c>
      <c r="E18" s="87"/>
    </row>
    <row r="19" spans="1:5">
      <c r="A19" s="88" t="s">
        <v>23</v>
      </c>
      <c r="B19" s="87"/>
      <c r="C19" s="87"/>
      <c r="D19" s="87">
        <v>15000</v>
      </c>
      <c r="E19" s="87"/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8" sqref="A18:E21"/>
    </sheetView>
  </sheetViews>
  <sheetFormatPr defaultRowHeight="14.4"/>
  <cols>
    <col min="1" max="1" width="74.33203125" customWidth="1"/>
    <col min="2" max="2" width="14.109375" style="1" customWidth="1"/>
    <col min="3" max="3" width="13.33203125" customWidth="1"/>
    <col min="4" max="4" width="10.44140625" customWidth="1"/>
    <col min="5" max="5" width="11.77734375" customWidth="1"/>
  </cols>
  <sheetData>
    <row r="1" spans="1:5" ht="73.5" customHeight="1">
      <c r="A1" s="90" t="s">
        <v>61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221682.25</v>
      </c>
      <c r="C4" s="87">
        <f>C5+C17</f>
        <v>170431.89</v>
      </c>
      <c r="D4" s="87">
        <f>D5+D17</f>
        <v>205460.91889860883</v>
      </c>
      <c r="E4" s="87">
        <f>C4-D4</f>
        <v>-35029.028898608813</v>
      </c>
    </row>
    <row r="5" spans="1:5">
      <c r="A5" s="64" t="s">
        <v>0</v>
      </c>
      <c r="B5" s="87">
        <f>SUM(B6:B16)</f>
        <v>176885.7</v>
      </c>
      <c r="C5" s="87">
        <f>SUM(C6:C16)</f>
        <v>141323.57</v>
      </c>
      <c r="D5" s="87">
        <f>SUM(D6:D16)</f>
        <v>179660.91889860883</v>
      </c>
      <c r="E5" s="87">
        <f t="shared" ref="E5:E17" si="0">C5-D5</f>
        <v>-38337.34889860882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28059.97</v>
      </c>
      <c r="C7" s="87">
        <v>22418.63</v>
      </c>
      <c r="D7" s="87">
        <v>28015.471281579801</v>
      </c>
      <c r="E7" s="87">
        <f t="shared" si="0"/>
        <v>-5596.8412815798001</v>
      </c>
    </row>
    <row r="8" spans="1:5">
      <c r="A8" s="3" t="s">
        <v>1</v>
      </c>
      <c r="B8" s="87">
        <v>22771.74</v>
      </c>
      <c r="C8" s="87">
        <v>18193.580000000002</v>
      </c>
      <c r="D8" s="87">
        <v>24572.981067258301</v>
      </c>
      <c r="E8" s="87">
        <f t="shared" si="0"/>
        <v>-6379.401067258299</v>
      </c>
    </row>
    <row r="9" spans="1:5">
      <c r="A9" s="3" t="s">
        <v>8</v>
      </c>
      <c r="B9" s="87">
        <v>14677.52</v>
      </c>
      <c r="C9" s="87">
        <v>11726.67</v>
      </c>
      <c r="D9" s="87">
        <v>13796.187633847712</v>
      </c>
      <c r="E9" s="87">
        <f t="shared" si="0"/>
        <v>-2069.5176338477122</v>
      </c>
    </row>
    <row r="10" spans="1:5">
      <c r="A10" s="3" t="s">
        <v>9</v>
      </c>
      <c r="B10" s="87">
        <v>25253.97</v>
      </c>
      <c r="C10" s="87">
        <v>20176.759999999998</v>
      </c>
      <c r="D10" s="87">
        <v>26881.335468473877</v>
      </c>
      <c r="E10" s="87">
        <f t="shared" si="0"/>
        <v>-6704.5754684738786</v>
      </c>
    </row>
    <row r="11" spans="1:5">
      <c r="A11" s="3" t="s">
        <v>5</v>
      </c>
      <c r="B11" s="87">
        <v>11116.06</v>
      </c>
      <c r="C11" s="87">
        <v>8881.2199999999993</v>
      </c>
      <c r="D11" s="87">
        <v>880.65098847739807</v>
      </c>
      <c r="E11" s="87">
        <f t="shared" si="0"/>
        <v>8000.5690115226016</v>
      </c>
    </row>
    <row r="12" spans="1:5">
      <c r="A12" s="3" t="s">
        <v>4</v>
      </c>
      <c r="B12" s="87">
        <v>9605.14</v>
      </c>
      <c r="C12" s="87">
        <v>7674.07</v>
      </c>
      <c r="D12" s="87">
        <v>1281.0078698325838</v>
      </c>
      <c r="E12" s="87">
        <f t="shared" si="0"/>
        <v>6393.0621301674164</v>
      </c>
    </row>
    <row r="13" spans="1:5">
      <c r="A13" s="3" t="s">
        <v>3</v>
      </c>
      <c r="B13" s="87">
        <v>755.46</v>
      </c>
      <c r="C13" s="87">
        <v>603.58000000000004</v>
      </c>
      <c r="D13" s="87">
        <v>102.51922727547993</v>
      </c>
      <c r="E13" s="87">
        <f t="shared" si="0"/>
        <v>501.06077272452012</v>
      </c>
    </row>
    <row r="14" spans="1:5">
      <c r="A14" s="3" t="s">
        <v>6</v>
      </c>
      <c r="B14" s="87">
        <v>4532.76</v>
      </c>
      <c r="C14" s="87">
        <v>3621.47</v>
      </c>
      <c r="D14" s="87">
        <v>10247.399149017579</v>
      </c>
      <c r="E14" s="87">
        <f t="shared" si="0"/>
        <v>-6625.9291490175801</v>
      </c>
    </row>
    <row r="15" spans="1:5">
      <c r="A15" s="3" t="s">
        <v>13</v>
      </c>
      <c r="B15" s="87">
        <v>27412.43</v>
      </c>
      <c r="C15" s="87">
        <v>21901.27</v>
      </c>
      <c r="D15" s="87">
        <v>47591.546005764103</v>
      </c>
      <c r="E15" s="87">
        <f t="shared" si="0"/>
        <v>-25690.276005764103</v>
      </c>
    </row>
    <row r="16" spans="1:5">
      <c r="A16" s="3" t="s">
        <v>7</v>
      </c>
      <c r="B16" s="87">
        <v>32700.65</v>
      </c>
      <c r="C16" s="87">
        <v>26126.32</v>
      </c>
      <c r="D16" s="87">
        <v>26291.820207082001</v>
      </c>
      <c r="E16" s="87">
        <f t="shared" si="0"/>
        <v>-165.500207082001</v>
      </c>
    </row>
    <row r="17" spans="1:5">
      <c r="A17" s="2" t="s">
        <v>10</v>
      </c>
      <c r="B17" s="87">
        <v>44796.55</v>
      </c>
      <c r="C17" s="87">
        <v>29108.32</v>
      </c>
      <c r="D17" s="87">
        <f>D18+D19+D20+D21</f>
        <v>25800</v>
      </c>
      <c r="E17" s="87">
        <f t="shared" si="0"/>
        <v>3308.3199999999997</v>
      </c>
    </row>
    <row r="18" spans="1:5">
      <c r="A18" s="30" t="s">
        <v>20</v>
      </c>
      <c r="B18" s="87"/>
      <c r="C18" s="87"/>
      <c r="D18" s="87">
        <v>5000</v>
      </c>
      <c r="E18" s="87"/>
    </row>
    <row r="19" spans="1:5">
      <c r="A19" s="30" t="s">
        <v>33</v>
      </c>
      <c r="B19" s="87"/>
      <c r="C19" s="87"/>
      <c r="D19" s="87">
        <v>500</v>
      </c>
      <c r="E19" s="87"/>
    </row>
    <row r="20" spans="1:5">
      <c r="A20" s="30" t="s">
        <v>22</v>
      </c>
      <c r="B20" s="87"/>
      <c r="C20" s="87"/>
      <c r="D20" s="87">
        <v>4300</v>
      </c>
      <c r="E20" s="87"/>
    </row>
    <row r="21" spans="1:5">
      <c r="A21" s="30" t="s">
        <v>23</v>
      </c>
      <c r="B21" s="87"/>
      <c r="C21" s="87"/>
      <c r="D21" s="87">
        <v>16000</v>
      </c>
      <c r="E21" s="87"/>
    </row>
  </sheetData>
  <mergeCells count="1"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4" style="1" customWidth="1"/>
    <col min="3" max="3" width="11.5546875" customWidth="1"/>
    <col min="4" max="4" width="12.109375" customWidth="1"/>
    <col min="5" max="5" width="14.21875" customWidth="1"/>
  </cols>
  <sheetData>
    <row r="1" spans="1:5" ht="69.75" customHeight="1">
      <c r="A1" s="90" t="s">
        <v>62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11">
        <f>B5+B17</f>
        <v>220557.97999999998</v>
      </c>
      <c r="C4" s="11">
        <f>C5+C17</f>
        <v>111545.28</v>
      </c>
      <c r="D4" s="11">
        <f>D5+D17</f>
        <v>151396.12356391374</v>
      </c>
      <c r="E4" s="11">
        <f>C4-D4</f>
        <v>-39850.843563913746</v>
      </c>
    </row>
    <row r="5" spans="1:5">
      <c r="A5" s="2" t="s">
        <v>0</v>
      </c>
      <c r="B5" s="11">
        <f>SUM(B6:B16)</f>
        <v>175013.4</v>
      </c>
      <c r="C5" s="11">
        <f>SUM(C6:C16)</f>
        <v>94826.42</v>
      </c>
      <c r="D5" s="11">
        <f>SUM(D6:D16)</f>
        <v>129596.12356391376</v>
      </c>
      <c r="E5" s="11">
        <f t="shared" ref="E5:E17" si="0">C5-D5</f>
        <v>-34769.703563913761</v>
      </c>
    </row>
    <row r="6" spans="1:5">
      <c r="A6" s="3"/>
      <c r="B6" s="11"/>
      <c r="C6" s="11"/>
      <c r="D6" s="11"/>
      <c r="E6" s="11"/>
    </row>
    <row r="7" spans="1:5">
      <c r="A7" s="3" t="s">
        <v>2</v>
      </c>
      <c r="B7" s="11">
        <v>27762.959999999999</v>
      </c>
      <c r="C7" s="11">
        <v>15042.63</v>
      </c>
      <c r="D7" s="11">
        <v>18382.101925204934</v>
      </c>
      <c r="E7" s="11">
        <f t="shared" si="0"/>
        <v>-3339.4719252049345</v>
      </c>
    </row>
    <row r="8" spans="1:5">
      <c r="A8" s="3" t="s">
        <v>1</v>
      </c>
      <c r="B8" s="11">
        <v>22530.71</v>
      </c>
      <c r="C8" s="11">
        <v>12207.67</v>
      </c>
      <c r="D8" s="11">
        <v>14869.554015293736</v>
      </c>
      <c r="E8" s="11">
        <f t="shared" si="0"/>
        <v>-2661.8840152937355</v>
      </c>
    </row>
    <row r="9" spans="1:5">
      <c r="A9" s="3" t="s">
        <v>8</v>
      </c>
      <c r="B9" s="11">
        <v>14522.16</v>
      </c>
      <c r="C9" s="11">
        <v>7868.45</v>
      </c>
      <c r="D9" s="11">
        <v>14076.95215411549</v>
      </c>
      <c r="E9" s="11">
        <f t="shared" si="0"/>
        <v>-6208.5021541154902</v>
      </c>
    </row>
    <row r="10" spans="1:5">
      <c r="A10" s="3" t="s">
        <v>9</v>
      </c>
      <c r="B10" s="11">
        <v>24986.66</v>
      </c>
      <c r="C10" s="11">
        <v>13538.37</v>
      </c>
      <c r="D10" s="11">
        <v>27428.394225376149</v>
      </c>
      <c r="E10" s="11">
        <f t="shared" si="0"/>
        <v>-13890.024225376148</v>
      </c>
    </row>
    <row r="11" spans="1:5">
      <c r="A11" s="3" t="s">
        <v>5</v>
      </c>
      <c r="B11" s="11">
        <v>10998.4</v>
      </c>
      <c r="C11" s="11">
        <v>5959.2</v>
      </c>
      <c r="D11" s="11">
        <v>898.57300859378006</v>
      </c>
      <c r="E11" s="11">
        <f t="shared" si="0"/>
        <v>5060.6269914062195</v>
      </c>
    </row>
    <row r="12" spans="1:5">
      <c r="A12" s="3" t="s">
        <v>4</v>
      </c>
      <c r="B12" s="11">
        <v>9503.4699999999993</v>
      </c>
      <c r="C12" s="11">
        <v>5149.21</v>
      </c>
      <c r="D12" s="11">
        <v>1307.0775036747907</v>
      </c>
      <c r="E12" s="11">
        <f t="shared" si="0"/>
        <v>3842.1324963252091</v>
      </c>
    </row>
    <row r="13" spans="1:5">
      <c r="A13" s="3" t="s">
        <v>3</v>
      </c>
      <c r="B13" s="11">
        <v>747.46</v>
      </c>
      <c r="C13" s="11">
        <v>404.99</v>
      </c>
      <c r="D13" s="11">
        <v>104.60558347968268</v>
      </c>
      <c r="E13" s="11">
        <f t="shared" si="0"/>
        <v>300.38441652031736</v>
      </c>
    </row>
    <row r="14" spans="1:5">
      <c r="A14" s="3" t="s">
        <v>6</v>
      </c>
      <c r="B14" s="11">
        <v>4484.79</v>
      </c>
      <c r="C14" s="11">
        <v>2429.96</v>
      </c>
      <c r="D14" s="11">
        <v>10455.942710646708</v>
      </c>
      <c r="E14" s="11">
        <f t="shared" si="0"/>
        <v>-8025.9827106467083</v>
      </c>
    </row>
    <row r="15" spans="1:5">
      <c r="A15" s="3" t="s">
        <v>13</v>
      </c>
      <c r="B15" s="11">
        <v>27122.27</v>
      </c>
      <c r="C15" s="11">
        <v>14695.49</v>
      </c>
      <c r="D15" s="11">
        <v>28153.058170091885</v>
      </c>
      <c r="E15" s="11">
        <f t="shared" si="0"/>
        <v>-13457.568170091885</v>
      </c>
    </row>
    <row r="16" spans="1:5">
      <c r="A16" s="3" t="s">
        <v>7</v>
      </c>
      <c r="B16" s="11">
        <v>32354.52</v>
      </c>
      <c r="C16" s="11">
        <v>17530.45</v>
      </c>
      <c r="D16" s="11">
        <v>13919.8642674366</v>
      </c>
      <c r="E16" s="11">
        <f t="shared" si="0"/>
        <v>3610.5857325634006</v>
      </c>
    </row>
    <row r="17" spans="1:5">
      <c r="A17" s="2" t="s">
        <v>10</v>
      </c>
      <c r="B17" s="11">
        <v>45544.58</v>
      </c>
      <c r="C17" s="11">
        <v>16718.86</v>
      </c>
      <c r="D17" s="11">
        <f>D18+D19+D20</f>
        <v>21800</v>
      </c>
      <c r="E17" s="11">
        <f t="shared" si="0"/>
        <v>-5081.1399999999994</v>
      </c>
    </row>
    <row r="18" spans="1:5">
      <c r="A18" s="30" t="s">
        <v>20</v>
      </c>
      <c r="B18" s="11"/>
      <c r="C18" s="11"/>
      <c r="D18" s="11">
        <v>5000</v>
      </c>
      <c r="E18" s="11"/>
    </row>
    <row r="19" spans="1:5">
      <c r="A19" s="3" t="s">
        <v>38</v>
      </c>
      <c r="B19" s="11"/>
      <c r="C19" s="11"/>
      <c r="D19" s="11">
        <v>800</v>
      </c>
      <c r="E19" s="11"/>
    </row>
    <row r="20" spans="1:5">
      <c r="A20" s="30" t="s">
        <v>23</v>
      </c>
      <c r="B20" s="11"/>
      <c r="C20" s="11"/>
      <c r="D20" s="11">
        <v>16000</v>
      </c>
      <c r="E20" s="11"/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22"/>
  <sheetViews>
    <sheetView topLeftCell="A4" workbookViewId="0">
      <selection activeCell="A18" sqref="A18:E22"/>
    </sheetView>
  </sheetViews>
  <sheetFormatPr defaultRowHeight="14.4"/>
  <cols>
    <col min="1" max="1" width="74.33203125" customWidth="1"/>
    <col min="2" max="2" width="17" style="1" customWidth="1"/>
    <col min="3" max="3" width="12" customWidth="1"/>
    <col min="4" max="4" width="12.6640625" customWidth="1"/>
    <col min="5" max="5" width="15.88671875" customWidth="1"/>
  </cols>
  <sheetData>
    <row r="1" spans="1:5" ht="102.75" customHeight="1">
      <c r="A1" s="90" t="s">
        <v>63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16">
        <f>B5+B17</f>
        <v>218617.46000000002</v>
      </c>
      <c r="C4" s="16">
        <f>C5+C17</f>
        <v>206492.81000000003</v>
      </c>
      <c r="D4" s="16">
        <f>D5+D17</f>
        <v>219926.60350726417</v>
      </c>
      <c r="E4" s="16">
        <f>C4-D4</f>
        <v>-13433.793507264141</v>
      </c>
    </row>
    <row r="5" spans="1:5">
      <c r="A5" s="2" t="s">
        <v>0</v>
      </c>
      <c r="B5" s="16">
        <f>SUM(B6:B16)</f>
        <v>173769.68000000002</v>
      </c>
      <c r="C5" s="16">
        <f>SUM(C6:C16)</f>
        <v>169373.77000000002</v>
      </c>
      <c r="D5" s="16">
        <f>SUM(D6:D16)</f>
        <v>193126.60350726417</v>
      </c>
      <c r="E5" s="16">
        <f t="shared" ref="E5:E18" si="0">C5-D5</f>
        <v>-23752.833507264149</v>
      </c>
    </row>
    <row r="6" spans="1:5">
      <c r="A6" s="3"/>
      <c r="B6" s="16"/>
      <c r="C6" s="16"/>
      <c r="D6" s="16"/>
      <c r="E6" s="16"/>
    </row>
    <row r="7" spans="1:5">
      <c r="A7" s="3" t="s">
        <v>2</v>
      </c>
      <c r="B7" s="16">
        <v>27565.66</v>
      </c>
      <c r="C7" s="16">
        <v>26868.32</v>
      </c>
      <c r="D7" s="16">
        <v>28160.859295431099</v>
      </c>
      <c r="E7" s="16">
        <f t="shared" si="0"/>
        <v>-1292.5392954310992</v>
      </c>
    </row>
    <row r="8" spans="1:5">
      <c r="A8" s="3" t="s">
        <v>1</v>
      </c>
      <c r="B8" s="16">
        <v>22370.59</v>
      </c>
      <c r="C8" s="16">
        <v>21804.68</v>
      </c>
      <c r="D8" s="16">
        <v>24690.587581134401</v>
      </c>
      <c r="E8" s="16">
        <f t="shared" si="0"/>
        <v>-2885.907581134401</v>
      </c>
    </row>
    <row r="9" spans="1:5">
      <c r="A9" s="3" t="s">
        <v>8</v>
      </c>
      <c r="B9" s="16">
        <v>14418.96</v>
      </c>
      <c r="C9" s="16">
        <v>14054.2</v>
      </c>
      <c r="D9" s="16">
        <v>13907.525288436658</v>
      </c>
      <c r="E9" s="16">
        <f t="shared" si="0"/>
        <v>146.6747115633425</v>
      </c>
    </row>
    <row r="10" spans="1:5">
      <c r="A10" s="3" t="s">
        <v>9</v>
      </c>
      <c r="B10" s="16">
        <v>24809.1</v>
      </c>
      <c r="C10" s="16">
        <v>24181.49</v>
      </c>
      <c r="D10" s="16">
        <v>27098.272561728223</v>
      </c>
      <c r="E10" s="16">
        <f t="shared" si="0"/>
        <v>-2916.7825617282215</v>
      </c>
    </row>
    <row r="11" spans="1:5">
      <c r="A11" s="3" t="s">
        <v>5</v>
      </c>
      <c r="B11" s="16">
        <v>10920.24</v>
      </c>
      <c r="C11" s="16">
        <v>10643.99</v>
      </c>
      <c r="D11" s="16">
        <v>887.75799645458403</v>
      </c>
      <c r="E11" s="16">
        <f t="shared" si="0"/>
        <v>9756.2320035454159</v>
      </c>
    </row>
    <row r="12" spans="1:5">
      <c r="A12" s="3" t="s">
        <v>4</v>
      </c>
      <c r="B12" s="16">
        <v>9435.94</v>
      </c>
      <c r="C12" s="16">
        <v>9197.23</v>
      </c>
      <c r="D12" s="16">
        <v>8291.3458280803607</v>
      </c>
      <c r="E12" s="16">
        <f t="shared" si="0"/>
        <v>905.8841719196389</v>
      </c>
    </row>
    <row r="13" spans="1:5">
      <c r="A13" s="3" t="s">
        <v>3</v>
      </c>
      <c r="B13" s="16">
        <v>742.15</v>
      </c>
      <c r="C13" s="16">
        <v>723.38</v>
      </c>
      <c r="D13" s="16">
        <v>103.3465754254224</v>
      </c>
      <c r="E13" s="16">
        <f t="shared" si="0"/>
        <v>620.03342457457757</v>
      </c>
    </row>
    <row r="14" spans="1:5">
      <c r="A14" s="3" t="s">
        <v>6</v>
      </c>
      <c r="B14" s="16">
        <v>4452.91</v>
      </c>
      <c r="C14" s="16">
        <v>4340.2700000000004</v>
      </c>
      <c r="D14" s="16">
        <v>18330.097457939501</v>
      </c>
      <c r="E14" s="16">
        <f t="shared" si="0"/>
        <v>-13989.8274579395</v>
      </c>
    </row>
    <row r="15" spans="1:5">
      <c r="A15" s="3" t="s">
        <v>13</v>
      </c>
      <c r="B15" s="16">
        <v>26929.53</v>
      </c>
      <c r="C15" s="16">
        <v>26248.28</v>
      </c>
      <c r="D15" s="16">
        <v>47814.214622652697</v>
      </c>
      <c r="E15" s="16">
        <f t="shared" si="0"/>
        <v>-21565.934622652698</v>
      </c>
    </row>
    <row r="16" spans="1:5">
      <c r="A16" s="3" t="s">
        <v>7</v>
      </c>
      <c r="B16" s="16">
        <v>32124.6</v>
      </c>
      <c r="C16" s="16">
        <v>31311.93</v>
      </c>
      <c r="D16" s="16">
        <v>23842.5962999812</v>
      </c>
      <c r="E16" s="16">
        <f t="shared" si="0"/>
        <v>7469.3337000188003</v>
      </c>
    </row>
    <row r="17" spans="1:5">
      <c r="A17" s="2" t="s">
        <v>10</v>
      </c>
      <c r="B17" s="16">
        <v>44847.78</v>
      </c>
      <c r="C17" s="16">
        <v>37119.040000000001</v>
      </c>
      <c r="D17" s="16">
        <f>D18+D19+D20+D21+D22</f>
        <v>26800</v>
      </c>
      <c r="E17" s="16">
        <f t="shared" si="0"/>
        <v>10319.040000000001</v>
      </c>
    </row>
    <row r="18" spans="1:5">
      <c r="A18" s="30" t="s">
        <v>20</v>
      </c>
      <c r="B18" s="16"/>
      <c r="C18" s="16"/>
      <c r="D18" s="16">
        <v>5000</v>
      </c>
      <c r="E18" s="16">
        <f t="shared" si="0"/>
        <v>-5000</v>
      </c>
    </row>
    <row r="19" spans="1:5">
      <c r="A19" s="30" t="s">
        <v>33</v>
      </c>
      <c r="B19" s="16"/>
      <c r="C19" s="16"/>
      <c r="D19" s="16">
        <v>500</v>
      </c>
      <c r="E19" s="16"/>
    </row>
    <row r="20" spans="1:5">
      <c r="A20" s="30" t="s">
        <v>22</v>
      </c>
      <c r="B20" s="16"/>
      <c r="C20" s="16"/>
      <c r="D20" s="16">
        <v>4300</v>
      </c>
      <c r="E20" s="16"/>
    </row>
    <row r="21" spans="1:5">
      <c r="A21" s="30" t="s">
        <v>23</v>
      </c>
      <c r="B21" s="16"/>
      <c r="C21" s="16"/>
      <c r="D21" s="16">
        <v>16000</v>
      </c>
      <c r="E21" s="16"/>
    </row>
    <row r="22" spans="1:5">
      <c r="A22" s="30" t="s">
        <v>38</v>
      </c>
      <c r="B22" s="16"/>
      <c r="C22" s="16"/>
      <c r="D22" s="16">
        <v>1000</v>
      </c>
      <c r="E22" s="16"/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8" sqref="A18:E21"/>
    </sheetView>
  </sheetViews>
  <sheetFormatPr defaultRowHeight="14.4"/>
  <cols>
    <col min="1" max="1" width="74.33203125" customWidth="1"/>
    <col min="2" max="2" width="14.21875" style="1" customWidth="1"/>
    <col min="3" max="3" width="12.77734375" customWidth="1"/>
    <col min="4" max="4" width="13.6640625" customWidth="1"/>
    <col min="5" max="5" width="14.33203125" customWidth="1"/>
  </cols>
  <sheetData>
    <row r="1" spans="1:5" ht="66" customHeight="1">
      <c r="A1" s="90" t="s">
        <v>64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17">
        <f>B5+B17</f>
        <v>225961.09999999998</v>
      </c>
      <c r="C4" s="17">
        <f>C5+C17</f>
        <v>137417.31</v>
      </c>
      <c r="D4" s="17">
        <f>D5+D17</f>
        <v>183236.76348838094</v>
      </c>
      <c r="E4" s="17">
        <f>C4-D4</f>
        <v>-45819.453488380939</v>
      </c>
    </row>
    <row r="5" spans="1:5">
      <c r="A5" s="2" t="s">
        <v>0</v>
      </c>
      <c r="B5" s="17">
        <f>SUM(B6:B16)</f>
        <v>180896.93</v>
      </c>
      <c r="C5" s="17">
        <f>SUM(C6:C16)</f>
        <v>113668.66</v>
      </c>
      <c r="D5" s="17">
        <f>SUM(D6:D16)</f>
        <v>152136.76348838094</v>
      </c>
      <c r="E5" s="17">
        <f t="shared" ref="E5:E17" si="0">C5-D5</f>
        <v>-38468.103488380933</v>
      </c>
    </row>
    <row r="6" spans="1:5">
      <c r="A6" s="3"/>
      <c r="B6" s="17"/>
      <c r="C6" s="17"/>
      <c r="D6" s="17"/>
      <c r="E6" s="17"/>
    </row>
    <row r="7" spans="1:5">
      <c r="A7" s="3" t="s">
        <v>2</v>
      </c>
      <c r="B7" s="17">
        <v>28696.28</v>
      </c>
      <c r="C7" s="17">
        <v>18031.64</v>
      </c>
      <c r="D7" s="17">
        <v>28087.111752173201</v>
      </c>
      <c r="E7" s="17">
        <f t="shared" si="0"/>
        <v>-10055.471752173202</v>
      </c>
    </row>
    <row r="8" spans="1:5">
      <c r="A8" s="3" t="s">
        <v>1</v>
      </c>
      <c r="B8" s="17">
        <v>23288.14</v>
      </c>
      <c r="C8" s="17">
        <v>14633.37</v>
      </c>
      <c r="D8" s="17">
        <v>14630.932103081319</v>
      </c>
      <c r="E8" s="17">
        <f t="shared" si="0"/>
        <v>2.4378969186818722</v>
      </c>
    </row>
    <row r="9" spans="1:5">
      <c r="A9" s="3" t="s">
        <v>8</v>
      </c>
      <c r="B9" s="17">
        <v>15010.36</v>
      </c>
      <c r="C9" s="17">
        <v>9431.93</v>
      </c>
      <c r="D9" s="17">
        <v>13851.049666543715</v>
      </c>
      <c r="E9" s="17">
        <f t="shared" si="0"/>
        <v>-4419.1196665437146</v>
      </c>
    </row>
    <row r="10" spans="1:5">
      <c r="A10" s="3" t="s">
        <v>9</v>
      </c>
      <c r="B10" s="17">
        <v>25826.65</v>
      </c>
      <c r="C10" s="17">
        <v>16228.47</v>
      </c>
      <c r="D10" s="17">
        <v>26988.232007178915</v>
      </c>
      <c r="E10" s="17">
        <f t="shared" si="0"/>
        <v>-10759.762007178915</v>
      </c>
    </row>
    <row r="11" spans="1:5">
      <c r="A11" s="3" t="s">
        <v>5</v>
      </c>
      <c r="B11" s="17">
        <v>11368.14</v>
      </c>
      <c r="C11" s="17">
        <v>7143.3</v>
      </c>
      <c r="D11" s="17">
        <v>884.15299240818524</v>
      </c>
      <c r="E11" s="17">
        <f t="shared" si="0"/>
        <v>6259.1470075918151</v>
      </c>
    </row>
    <row r="12" spans="1:5">
      <c r="A12" s="3" t="s">
        <v>4</v>
      </c>
      <c r="B12" s="17">
        <v>9822.9599999999991</v>
      </c>
      <c r="C12" s="17">
        <v>6172.37</v>
      </c>
      <c r="D12" s="17">
        <v>1286.1019362155437</v>
      </c>
      <c r="E12" s="17">
        <f t="shared" si="0"/>
        <v>4886.268063784456</v>
      </c>
    </row>
    <row r="13" spans="1:5">
      <c r="A13" s="3" t="s">
        <v>3</v>
      </c>
      <c r="B13" s="17">
        <v>772.59</v>
      </c>
      <c r="C13" s="17">
        <v>485.47</v>
      </c>
      <c r="D13" s="17">
        <v>102.9269060740023</v>
      </c>
      <c r="E13" s="17">
        <f t="shared" si="0"/>
        <v>382.54309392599771</v>
      </c>
    </row>
    <row r="14" spans="1:5">
      <c r="A14" s="3" t="s">
        <v>6</v>
      </c>
      <c r="B14" s="17">
        <v>4635.55</v>
      </c>
      <c r="C14" s="17">
        <v>2912.8</v>
      </c>
      <c r="D14" s="17">
        <v>10288.149040370397</v>
      </c>
      <c r="E14" s="17">
        <f t="shared" si="0"/>
        <v>-7375.3490403703972</v>
      </c>
    </row>
    <row r="15" spans="1:5">
      <c r="A15" s="3" t="s">
        <v>13</v>
      </c>
      <c r="B15" s="17">
        <v>28034.06</v>
      </c>
      <c r="C15" s="17">
        <v>17615.52</v>
      </c>
      <c r="D15" s="17">
        <v>27701.266773506275</v>
      </c>
      <c r="E15" s="17">
        <f t="shared" si="0"/>
        <v>-10085.746773506275</v>
      </c>
    </row>
    <row r="16" spans="1:5">
      <c r="A16" s="3" t="s">
        <v>7</v>
      </c>
      <c r="B16" s="17">
        <v>33442.199999999997</v>
      </c>
      <c r="C16" s="17">
        <v>21013.79</v>
      </c>
      <c r="D16" s="17">
        <v>28316.840310829401</v>
      </c>
      <c r="E16" s="17">
        <f t="shared" si="0"/>
        <v>-7303.0503108293997</v>
      </c>
    </row>
    <row r="17" spans="1:5">
      <c r="A17" s="2" t="s">
        <v>10</v>
      </c>
      <c r="B17" s="17">
        <v>45064.17</v>
      </c>
      <c r="C17" s="17">
        <v>23748.65</v>
      </c>
      <c r="D17" s="17">
        <f>D18+D19+D20+D21</f>
        <v>31100</v>
      </c>
      <c r="E17" s="17">
        <f t="shared" si="0"/>
        <v>-7351.3499999999985</v>
      </c>
    </row>
    <row r="18" spans="1:5">
      <c r="A18" s="30" t="s">
        <v>20</v>
      </c>
      <c r="B18" s="17"/>
      <c r="C18" s="17"/>
      <c r="D18" s="17">
        <v>5000</v>
      </c>
      <c r="E18" s="17"/>
    </row>
    <row r="19" spans="1:5">
      <c r="A19" s="30" t="s">
        <v>22</v>
      </c>
      <c r="B19" s="17"/>
      <c r="C19" s="17"/>
      <c r="D19" s="17">
        <v>8200</v>
      </c>
      <c r="E19" s="17"/>
    </row>
    <row r="20" spans="1:5">
      <c r="A20" s="30" t="s">
        <v>23</v>
      </c>
      <c r="B20" s="17"/>
      <c r="C20" s="17"/>
      <c r="D20" s="17">
        <v>16000</v>
      </c>
      <c r="E20" s="17"/>
    </row>
    <row r="21" spans="1:5">
      <c r="A21" s="30" t="s">
        <v>38</v>
      </c>
      <c r="B21" s="17"/>
      <c r="C21" s="17"/>
      <c r="D21" s="17">
        <v>1900</v>
      </c>
      <c r="E21" s="17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4" sqref="A4"/>
    </sheetView>
  </sheetViews>
  <sheetFormatPr defaultRowHeight="14.4"/>
  <cols>
    <col min="1" max="1" width="74.33203125" customWidth="1"/>
    <col min="2" max="2" width="15.109375" style="1" customWidth="1"/>
    <col min="3" max="3" width="11.88671875" customWidth="1"/>
    <col min="4" max="4" width="11.109375" customWidth="1"/>
    <col min="5" max="5" width="13" customWidth="1"/>
  </cols>
  <sheetData>
    <row r="1" spans="1:5" ht="64.5" customHeight="1">
      <c r="A1" s="90" t="s">
        <v>28</v>
      </c>
      <c r="B1" s="90"/>
      <c r="C1" s="90"/>
      <c r="D1" s="90"/>
      <c r="E1" s="90"/>
    </row>
    <row r="2" spans="1:5" ht="14.4" customHeight="1">
      <c r="A2" s="4"/>
      <c r="B2" s="4"/>
      <c r="E2" s="6" t="s">
        <v>14</v>
      </c>
    </row>
    <row r="3" spans="1:5" ht="50.4" customHeight="1">
      <c r="A3" s="8"/>
      <c r="B3" s="8" t="s">
        <v>16</v>
      </c>
      <c r="C3" s="26" t="s">
        <v>29</v>
      </c>
      <c r="D3" s="26" t="s">
        <v>18</v>
      </c>
      <c r="E3" s="26" t="s">
        <v>19</v>
      </c>
    </row>
    <row r="4" spans="1:5" s="34" customFormat="1">
      <c r="A4" s="60" t="s">
        <v>32</v>
      </c>
      <c r="B4" s="57">
        <f>B5+B17</f>
        <v>212119.11</v>
      </c>
      <c r="C4" s="57">
        <f t="shared" ref="C4:D4" si="0">C5+C17</f>
        <v>181882.17999999996</v>
      </c>
      <c r="D4" s="57">
        <f t="shared" si="0"/>
        <v>243681.31798219547</v>
      </c>
      <c r="E4" s="9">
        <f>C4-D4</f>
        <v>-61799.137982195505</v>
      </c>
    </row>
    <row r="5" spans="1:5">
      <c r="A5" s="43" t="s">
        <v>11</v>
      </c>
      <c r="B5" s="58">
        <f>SUM(B6:B16)</f>
        <v>171519.93</v>
      </c>
      <c r="C5" s="12">
        <f>SUM(C6:C16)</f>
        <v>153396.55999999997</v>
      </c>
      <c r="D5" s="12">
        <f>SUM(D6:D16)</f>
        <v>192181.31798219547</v>
      </c>
      <c r="E5" s="12">
        <f t="shared" ref="E5:E17" si="1">C5-D5</f>
        <v>-38784.757982195501</v>
      </c>
    </row>
    <row r="6" spans="1:5">
      <c r="A6" s="44"/>
      <c r="B6" s="45"/>
      <c r="C6" s="46"/>
      <c r="D6" s="47"/>
      <c r="E6" s="12">
        <f t="shared" si="1"/>
        <v>0</v>
      </c>
    </row>
    <row r="7" spans="1:5">
      <c r="A7" s="44" t="s">
        <v>2</v>
      </c>
      <c r="B7" s="45">
        <v>27208.78</v>
      </c>
      <c r="C7" s="48">
        <v>24333.8</v>
      </c>
      <c r="D7" s="12">
        <v>22363.2217041119</v>
      </c>
      <c r="E7" s="12">
        <f t="shared" si="1"/>
        <v>1970.5782958880991</v>
      </c>
    </row>
    <row r="8" spans="1:5">
      <c r="A8" s="44" t="s">
        <v>1</v>
      </c>
      <c r="B8" s="45">
        <v>22080.97</v>
      </c>
      <c r="C8" s="49">
        <v>19747.82</v>
      </c>
      <c r="D8" s="12">
        <v>21898.855447223399</v>
      </c>
      <c r="E8" s="12">
        <f t="shared" si="1"/>
        <v>-2151.0354472233994</v>
      </c>
    </row>
    <row r="9" spans="1:5">
      <c r="A9" s="44" t="s">
        <v>8</v>
      </c>
      <c r="B9" s="45">
        <v>14232.28</v>
      </c>
      <c r="C9" s="50">
        <v>12728.45</v>
      </c>
      <c r="D9" s="12">
        <v>17891.47701568461</v>
      </c>
      <c r="E9" s="12">
        <f t="shared" si="1"/>
        <v>-5163.0270156846091</v>
      </c>
    </row>
    <row r="10" spans="1:5">
      <c r="A10" s="44" t="s">
        <v>9</v>
      </c>
      <c r="B10" s="45">
        <v>24487.9</v>
      </c>
      <c r="C10" s="51">
        <v>21900.42</v>
      </c>
      <c r="D10" s="12">
        <v>34860.847681220854</v>
      </c>
      <c r="E10" s="12">
        <f t="shared" si="1"/>
        <v>-12960.427681220855</v>
      </c>
    </row>
    <row r="11" spans="1:5">
      <c r="A11" s="44" t="s">
        <v>5</v>
      </c>
      <c r="B11" s="45">
        <v>10778.86</v>
      </c>
      <c r="C11" s="52">
        <v>9639.93</v>
      </c>
      <c r="D11" s="12">
        <v>1142.0652818991098</v>
      </c>
      <c r="E11" s="12">
        <f t="shared" si="1"/>
        <v>8497.864718100891</v>
      </c>
    </row>
    <row r="12" spans="1:5">
      <c r="A12" s="44" t="s">
        <v>4</v>
      </c>
      <c r="B12" s="45">
        <v>9313.77</v>
      </c>
      <c r="C12" s="53">
        <v>8329.65</v>
      </c>
      <c r="D12" s="12">
        <v>1661.2649427723611</v>
      </c>
      <c r="E12" s="12">
        <f t="shared" si="1"/>
        <v>6668.3850572276388</v>
      </c>
    </row>
    <row r="13" spans="1:5">
      <c r="A13" s="44" t="s">
        <v>3</v>
      </c>
      <c r="B13" s="45">
        <v>732.54</v>
      </c>
      <c r="C13" s="54">
        <v>655.14</v>
      </c>
      <c r="D13" s="12">
        <v>132.95125052988553</v>
      </c>
      <c r="E13" s="12">
        <f t="shared" si="1"/>
        <v>522.18874947011443</v>
      </c>
    </row>
    <row r="14" spans="1:5">
      <c r="A14" s="44" t="s">
        <v>6</v>
      </c>
      <c r="B14" s="48">
        <v>4395.26</v>
      </c>
      <c r="C14" s="55">
        <v>3930.85</v>
      </c>
      <c r="D14" s="20">
        <v>13289.258685883848</v>
      </c>
      <c r="E14" s="12">
        <f t="shared" si="1"/>
        <v>-9358.4086858838473</v>
      </c>
    </row>
    <row r="15" spans="1:5">
      <c r="A15" s="44" t="s">
        <v>13</v>
      </c>
      <c r="B15" s="49">
        <v>26580.880000000001</v>
      </c>
      <c r="C15" s="56">
        <v>23772.26</v>
      </c>
      <c r="D15" s="20">
        <v>40781.878609580002</v>
      </c>
      <c r="E15" s="12">
        <f t="shared" si="1"/>
        <v>-17009.618609580004</v>
      </c>
    </row>
    <row r="16" spans="1:5">
      <c r="A16" s="44" t="s">
        <v>7</v>
      </c>
      <c r="B16" s="54">
        <v>31708.69</v>
      </c>
      <c r="C16" s="56">
        <v>28358.240000000002</v>
      </c>
      <c r="D16" s="20">
        <v>38159.497363289498</v>
      </c>
      <c r="E16" s="12">
        <f t="shared" si="1"/>
        <v>-9801.2573632894964</v>
      </c>
    </row>
    <row r="17" spans="1:5">
      <c r="A17" s="43" t="s">
        <v>12</v>
      </c>
      <c r="B17" s="59">
        <v>40599.18</v>
      </c>
      <c r="C17" s="59">
        <v>28485.62</v>
      </c>
      <c r="D17" s="20">
        <f>D18+D19+D20</f>
        <v>51500</v>
      </c>
      <c r="E17" s="12">
        <f t="shared" si="1"/>
        <v>-23014.38</v>
      </c>
    </row>
    <row r="18" spans="1:5">
      <c r="A18" s="30" t="s">
        <v>20</v>
      </c>
      <c r="B18" s="27"/>
      <c r="C18" s="27"/>
      <c r="D18" s="32">
        <v>31000</v>
      </c>
      <c r="E18" s="27"/>
    </row>
    <row r="19" spans="1:5">
      <c r="A19" s="30" t="s">
        <v>22</v>
      </c>
      <c r="B19" s="27"/>
      <c r="C19" s="27"/>
      <c r="D19" s="32">
        <v>5500</v>
      </c>
      <c r="E19" s="27"/>
    </row>
    <row r="20" spans="1:5">
      <c r="A20" s="30" t="s">
        <v>23</v>
      </c>
      <c r="B20" s="27"/>
      <c r="C20" s="27"/>
      <c r="D20" s="32">
        <v>15000</v>
      </c>
      <c r="E20" s="27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2.21875" style="1" customWidth="1"/>
    <col min="3" max="3" width="12" customWidth="1"/>
    <col min="4" max="4" width="12.88671875" customWidth="1"/>
    <col min="5" max="5" width="13.5546875" customWidth="1"/>
  </cols>
  <sheetData>
    <row r="1" spans="1:5" ht="66" customHeight="1">
      <c r="A1" s="90" t="s">
        <v>65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16">
        <f>B5+B17</f>
        <v>199955.44</v>
      </c>
      <c r="C4" s="16">
        <f>C5+C17</f>
        <v>149299.38</v>
      </c>
      <c r="D4" s="16">
        <f>D5+D17</f>
        <v>194905.16572661756</v>
      </c>
      <c r="E4" s="16">
        <f>C4-D4</f>
        <v>-45605.785726617556</v>
      </c>
    </row>
    <row r="5" spans="1:5">
      <c r="A5" s="2" t="s">
        <v>0</v>
      </c>
      <c r="B5" s="16">
        <f>SUM(B6:B16)</f>
        <v>157941.89000000001</v>
      </c>
      <c r="C5" s="16">
        <f>SUM(C6:C16)</f>
        <v>125637.79999999999</v>
      </c>
      <c r="D5" s="16">
        <f>SUM(D6:D16)</f>
        <v>148905.16572661756</v>
      </c>
      <c r="E5" s="16">
        <f t="shared" ref="E5:E17" si="0">C5-D5</f>
        <v>-23267.365726617572</v>
      </c>
    </row>
    <row r="6" spans="1:5">
      <c r="A6" s="3"/>
      <c r="B6" s="16"/>
      <c r="C6" s="16"/>
      <c r="D6" s="16"/>
      <c r="E6" s="16">
        <f t="shared" si="0"/>
        <v>0</v>
      </c>
    </row>
    <row r="7" spans="1:5">
      <c r="A7" s="3" t="s">
        <v>2</v>
      </c>
      <c r="B7" s="16">
        <v>25054.85</v>
      </c>
      <c r="C7" s="16">
        <v>19930.34</v>
      </c>
      <c r="D7" s="16">
        <v>27901.689357696101</v>
      </c>
      <c r="E7" s="16">
        <f t="shared" si="0"/>
        <v>-7971.3493576961009</v>
      </c>
    </row>
    <row r="8" spans="1:5">
      <c r="A8" s="3" t="s">
        <v>1</v>
      </c>
      <c r="B8" s="16">
        <v>20332.97</v>
      </c>
      <c r="C8" s="16">
        <v>16174.24</v>
      </c>
      <c r="D8" s="16">
        <v>14480.941186833516</v>
      </c>
      <c r="E8" s="16">
        <f t="shared" si="0"/>
        <v>1693.2988131664843</v>
      </c>
    </row>
    <row r="9" spans="1:5">
      <c r="A9" s="3" t="s">
        <v>8</v>
      </c>
      <c r="B9" s="16">
        <v>13105.61</v>
      </c>
      <c r="C9" s="16">
        <v>10425.1</v>
      </c>
      <c r="D9" s="16">
        <v>13709.053817212885</v>
      </c>
      <c r="E9" s="16">
        <f t="shared" si="0"/>
        <v>-3283.953817212885</v>
      </c>
    </row>
    <row r="10" spans="1:5">
      <c r="A10" s="3" t="s">
        <v>9</v>
      </c>
      <c r="B10" s="16">
        <v>22549.360000000001</v>
      </c>
      <c r="C10" s="16">
        <v>17937.3</v>
      </c>
      <c r="D10" s="16">
        <v>26711.558612883517</v>
      </c>
      <c r="E10" s="16">
        <f t="shared" si="0"/>
        <v>-8774.2586128835173</v>
      </c>
    </row>
    <row r="11" spans="1:5">
      <c r="A11" s="3" t="s">
        <v>5</v>
      </c>
      <c r="B11" s="16">
        <v>9925.57</v>
      </c>
      <c r="C11" s="16">
        <v>7895.48</v>
      </c>
      <c r="D11" s="16">
        <v>875.08898223438291</v>
      </c>
      <c r="E11" s="16">
        <f t="shared" si="0"/>
        <v>7020.3910177656162</v>
      </c>
    </row>
    <row r="12" spans="1:5">
      <c r="A12" s="3" t="s">
        <v>4</v>
      </c>
      <c r="B12" s="16">
        <v>8576.4699999999993</v>
      </c>
      <c r="C12" s="16">
        <v>6822.31</v>
      </c>
      <c r="D12" s="16">
        <v>1272.9172938125887</v>
      </c>
      <c r="E12" s="16">
        <f t="shared" si="0"/>
        <v>5549.3927061874119</v>
      </c>
    </row>
    <row r="13" spans="1:5">
      <c r="A13" s="3" t="s">
        <v>3</v>
      </c>
      <c r="B13" s="16">
        <v>674.55</v>
      </c>
      <c r="C13" s="16">
        <v>536.59</v>
      </c>
      <c r="D13" s="16">
        <v>101.87173741900322</v>
      </c>
      <c r="E13" s="16">
        <f t="shared" si="0"/>
        <v>434.71826258099679</v>
      </c>
    </row>
    <row r="14" spans="1:5">
      <c r="A14" s="3" t="s">
        <v>6</v>
      </c>
      <c r="B14" s="16">
        <v>4047.32</v>
      </c>
      <c r="C14" s="16">
        <v>3219.52</v>
      </c>
      <c r="D14" s="16">
        <v>10182.678733339573</v>
      </c>
      <c r="E14" s="16">
        <f t="shared" si="0"/>
        <v>-6963.1587333395728</v>
      </c>
    </row>
    <row r="15" spans="1:5">
      <c r="A15" s="3" t="s">
        <v>13</v>
      </c>
      <c r="B15" s="16">
        <v>24476.66</v>
      </c>
      <c r="C15" s="16">
        <v>19470.41</v>
      </c>
      <c r="D15" s="16">
        <v>37417.283609938197</v>
      </c>
      <c r="E15" s="16">
        <f t="shared" si="0"/>
        <v>-17946.873609938197</v>
      </c>
    </row>
    <row r="16" spans="1:5">
      <c r="A16" s="3" t="s">
        <v>7</v>
      </c>
      <c r="B16" s="16">
        <v>29198.53</v>
      </c>
      <c r="C16" s="16">
        <v>23226.51</v>
      </c>
      <c r="D16" s="16">
        <v>16252.0823952478</v>
      </c>
      <c r="E16" s="16">
        <f t="shared" si="0"/>
        <v>6974.427604752198</v>
      </c>
    </row>
    <row r="17" spans="1:5">
      <c r="A17" s="2" t="s">
        <v>10</v>
      </c>
      <c r="B17" s="16">
        <v>42013.55</v>
      </c>
      <c r="C17" s="16">
        <v>23661.58</v>
      </c>
      <c r="D17" s="16">
        <f>D18+D19</f>
        <v>46000</v>
      </c>
      <c r="E17" s="16">
        <f t="shared" si="0"/>
        <v>-22338.42</v>
      </c>
    </row>
    <row r="18" spans="1:5">
      <c r="A18" s="30" t="s">
        <v>20</v>
      </c>
      <c r="B18" s="16"/>
      <c r="C18" s="16"/>
      <c r="D18" s="16">
        <v>31000</v>
      </c>
      <c r="E18" s="16"/>
    </row>
    <row r="19" spans="1:5">
      <c r="A19" s="30" t="s">
        <v>23</v>
      </c>
      <c r="B19" s="16"/>
      <c r="C19" s="16"/>
      <c r="D19" s="16">
        <v>15000</v>
      </c>
      <c r="E19" s="16"/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2.77734375" style="1" customWidth="1"/>
    <col min="3" max="3" width="12" customWidth="1"/>
    <col min="4" max="4" width="14.77734375" customWidth="1"/>
    <col min="5" max="5" width="12.88671875" customWidth="1"/>
  </cols>
  <sheetData>
    <row r="1" spans="1:5" ht="70.5" customHeight="1">
      <c r="A1" s="90" t="s">
        <v>66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357719.23</v>
      </c>
      <c r="C4" s="87">
        <f>C5+C17</f>
        <v>261953.23000000004</v>
      </c>
      <c r="D4" s="87">
        <f>D5+D17</f>
        <v>303783.04231261316</v>
      </c>
      <c r="E4" s="87">
        <f>C4-D4</f>
        <v>-41829.812312613125</v>
      </c>
    </row>
    <row r="5" spans="1:5">
      <c r="A5" s="2" t="s">
        <v>0</v>
      </c>
      <c r="B5" s="87">
        <f>SUM(B6:B16)</f>
        <v>312607.34999999998</v>
      </c>
      <c r="C5" s="87">
        <f>SUM(C6:C16)</f>
        <v>236466.70000000004</v>
      </c>
      <c r="D5" s="87">
        <f>SUM(D6:D16)</f>
        <v>257283.04231261316</v>
      </c>
      <c r="E5" s="87">
        <f t="shared" ref="E5:E17" si="0">C5-D5</f>
        <v>-20816.342312613124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49589.94</v>
      </c>
      <c r="C7" s="87">
        <v>37511.5</v>
      </c>
      <c r="D7" s="87">
        <v>27958.580319638</v>
      </c>
      <c r="E7" s="87">
        <f t="shared" si="0"/>
        <v>9552.9196803619998</v>
      </c>
    </row>
    <row r="8" spans="1:5">
      <c r="A8" s="3" t="s">
        <v>1</v>
      </c>
      <c r="B8" s="87">
        <v>40244.14</v>
      </c>
      <c r="C8" s="87">
        <v>30442.02</v>
      </c>
      <c r="D8" s="87">
        <v>24526.961127045899</v>
      </c>
      <c r="E8" s="87">
        <f t="shared" si="0"/>
        <v>5915.0588729541014</v>
      </c>
    </row>
    <row r="9" spans="1:5">
      <c r="A9" s="3" t="s">
        <v>8</v>
      </c>
      <c r="B9" s="87">
        <v>25939.35</v>
      </c>
      <c r="C9" s="87">
        <v>19621.400000000001</v>
      </c>
      <c r="D9" s="87">
        <v>13752.620725530298</v>
      </c>
      <c r="E9" s="87">
        <f t="shared" si="0"/>
        <v>5868.7792744697035</v>
      </c>
    </row>
    <row r="10" spans="1:5">
      <c r="A10" s="3" t="s">
        <v>9</v>
      </c>
      <c r="B10" s="87">
        <v>44630.95</v>
      </c>
      <c r="C10" s="87">
        <v>33760.35</v>
      </c>
      <c r="D10" s="87">
        <v>44796.4470406787</v>
      </c>
      <c r="E10" s="87">
        <f t="shared" si="0"/>
        <v>-11036.097040678702</v>
      </c>
    </row>
    <row r="11" spans="1:5">
      <c r="A11" s="3" t="s">
        <v>5</v>
      </c>
      <c r="B11" s="87">
        <v>19645.25</v>
      </c>
      <c r="C11" s="87">
        <v>14860.32</v>
      </c>
      <c r="D11" s="87">
        <v>877.86998535589044</v>
      </c>
      <c r="E11" s="87">
        <f t="shared" si="0"/>
        <v>13982.45001464411</v>
      </c>
    </row>
    <row r="12" spans="1:5">
      <c r="A12" s="3" t="s">
        <v>4</v>
      </c>
      <c r="B12" s="87">
        <v>16975.02</v>
      </c>
      <c r="C12" s="87">
        <v>12840.47</v>
      </c>
      <c r="D12" s="87">
        <v>16276.962581822499</v>
      </c>
      <c r="E12" s="87">
        <f t="shared" si="0"/>
        <v>-3436.4925818225001</v>
      </c>
    </row>
    <row r="13" spans="1:5">
      <c r="A13" s="3" t="s">
        <v>3</v>
      </c>
      <c r="B13" s="87">
        <v>1335.11</v>
      </c>
      <c r="C13" s="87">
        <v>1009.92</v>
      </c>
      <c r="D13" s="87">
        <v>102.19548234724157</v>
      </c>
      <c r="E13" s="87">
        <f t="shared" si="0"/>
        <v>907.72451765275844</v>
      </c>
    </row>
    <row r="14" spans="1:5">
      <c r="A14" s="3" t="s">
        <v>6</v>
      </c>
      <c r="B14" s="87">
        <v>8010.68</v>
      </c>
      <c r="C14" s="87">
        <v>6059.55</v>
      </c>
      <c r="D14" s="87">
        <v>25215.038941178602</v>
      </c>
      <c r="E14" s="87">
        <f t="shared" si="0"/>
        <v>-19155.488941178603</v>
      </c>
    </row>
    <row r="15" spans="1:5">
      <c r="A15" s="3" t="s">
        <v>13</v>
      </c>
      <c r="B15" s="87">
        <v>48445.56</v>
      </c>
      <c r="C15" s="87">
        <v>36645.85</v>
      </c>
      <c r="D15" s="87">
        <v>67504.414807851106</v>
      </c>
      <c r="E15" s="87">
        <f t="shared" si="0"/>
        <v>-30858.564807851108</v>
      </c>
    </row>
    <row r="16" spans="1:5">
      <c r="A16" s="3" t="s">
        <v>7</v>
      </c>
      <c r="B16" s="87">
        <v>57791.35</v>
      </c>
      <c r="C16" s="87">
        <v>43715.32</v>
      </c>
      <c r="D16" s="87">
        <v>36271.951301164903</v>
      </c>
      <c r="E16" s="87">
        <f t="shared" si="0"/>
        <v>7443.3686988350964</v>
      </c>
    </row>
    <row r="17" spans="1:5">
      <c r="A17" s="2" t="s">
        <v>10</v>
      </c>
      <c r="B17" s="87">
        <v>45111.88</v>
      </c>
      <c r="C17" s="87">
        <v>25486.53</v>
      </c>
      <c r="D17" s="87">
        <f>D18+D19+D20</f>
        <v>46500</v>
      </c>
      <c r="E17" s="87">
        <f t="shared" si="0"/>
        <v>-21013.47</v>
      </c>
    </row>
    <row r="18" spans="1:5">
      <c r="A18" s="30" t="s">
        <v>33</v>
      </c>
      <c r="B18" s="87"/>
      <c r="C18" s="87"/>
      <c r="D18" s="87">
        <v>500</v>
      </c>
      <c r="E18" s="87"/>
    </row>
    <row r="19" spans="1:5">
      <c r="A19" s="30" t="s">
        <v>23</v>
      </c>
      <c r="B19" s="87"/>
      <c r="C19" s="87"/>
      <c r="D19" s="87">
        <v>15000</v>
      </c>
      <c r="E19" s="87"/>
    </row>
    <row r="20" spans="1:5">
      <c r="A20" s="30" t="s">
        <v>20</v>
      </c>
      <c r="B20" s="87"/>
      <c r="C20" s="87"/>
      <c r="D20" s="87">
        <v>31000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21" sqref="C21"/>
    </sheetView>
  </sheetViews>
  <sheetFormatPr defaultRowHeight="14.4"/>
  <cols>
    <col min="1" max="1" width="74.33203125" customWidth="1"/>
    <col min="2" max="2" width="13.21875" style="1" customWidth="1"/>
    <col min="3" max="3" width="11.33203125" customWidth="1"/>
    <col min="4" max="4" width="10.77734375" customWidth="1"/>
    <col min="5" max="5" width="13.6640625" customWidth="1"/>
  </cols>
  <sheetData>
    <row r="1" spans="1:5" ht="74.25" customHeight="1">
      <c r="A1" s="90" t="s">
        <v>67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16">
        <f>B5+B17</f>
        <v>246220.83000000002</v>
      </c>
      <c r="C4" s="16">
        <f>C5+C17</f>
        <v>161731.34</v>
      </c>
      <c r="D4" s="16">
        <f>D5+D17</f>
        <v>203651.90163975477</v>
      </c>
      <c r="E4" s="16">
        <f>C4-D4</f>
        <v>-41920.561639754771</v>
      </c>
    </row>
    <row r="5" spans="1:5">
      <c r="A5" s="2" t="s">
        <v>0</v>
      </c>
      <c r="B5" s="16">
        <f>SUM(B6:B16)</f>
        <v>199944.49000000002</v>
      </c>
      <c r="C5" s="16">
        <f>SUM(C6:C16)</f>
        <v>135733.07</v>
      </c>
      <c r="D5" s="16">
        <f>SUM(D6:D16)</f>
        <v>181651.90163975477</v>
      </c>
      <c r="E5" s="16">
        <f t="shared" ref="E5:E17" si="0">C5-D5</f>
        <v>-45918.831639754761</v>
      </c>
    </row>
    <row r="6" spans="1:5">
      <c r="A6" s="3"/>
      <c r="B6" s="16"/>
      <c r="C6" s="16"/>
      <c r="D6" s="16"/>
      <c r="E6" s="16"/>
    </row>
    <row r="7" spans="1:5">
      <c r="A7" s="3" t="s">
        <v>2</v>
      </c>
      <c r="B7" s="16">
        <v>31717.86</v>
      </c>
      <c r="C7" s="16">
        <v>21531.79</v>
      </c>
      <c r="D7" s="16">
        <v>27562.450658709698</v>
      </c>
      <c r="E7" s="16">
        <f t="shared" si="0"/>
        <v>-6030.6606587096976</v>
      </c>
    </row>
    <row r="8" spans="1:5">
      <c r="A8" s="3" t="s">
        <v>1</v>
      </c>
      <c r="B8" s="16">
        <v>25740.26</v>
      </c>
      <c r="C8" s="16">
        <v>17473.87</v>
      </c>
      <c r="D8" s="16">
        <v>14206.5259877892</v>
      </c>
      <c r="E8" s="16">
        <f t="shared" si="0"/>
        <v>3267.3440122107986</v>
      </c>
    </row>
    <row r="9" spans="1:5">
      <c r="A9" s="3" t="s">
        <v>8</v>
      </c>
      <c r="B9" s="16">
        <v>16590.88</v>
      </c>
      <c r="C9" s="16">
        <v>11262.78</v>
      </c>
      <c r="D9" s="16">
        <v>13449.265956505344</v>
      </c>
      <c r="E9" s="16">
        <f t="shared" si="0"/>
        <v>-2186.485956505343</v>
      </c>
    </row>
    <row r="10" spans="1:5">
      <c r="A10" s="3" t="s">
        <v>9</v>
      </c>
      <c r="B10" s="16">
        <v>28546.07</v>
      </c>
      <c r="C10" s="16">
        <v>19378.61</v>
      </c>
      <c r="D10" s="16">
        <v>36205.372061956703</v>
      </c>
      <c r="E10" s="16">
        <f t="shared" si="0"/>
        <v>-16826.762061956702</v>
      </c>
    </row>
    <row r="11" spans="1:5">
      <c r="A11" s="3" t="s">
        <v>5</v>
      </c>
      <c r="B11" s="16">
        <v>12565.15</v>
      </c>
      <c r="C11" s="16">
        <v>8529.9</v>
      </c>
      <c r="D11" s="16">
        <v>858.50596362094882</v>
      </c>
      <c r="E11" s="16">
        <f t="shared" si="0"/>
        <v>7671.3940363790507</v>
      </c>
    </row>
    <row r="12" spans="1:5">
      <c r="A12" s="3" t="s">
        <v>4</v>
      </c>
      <c r="B12" s="16">
        <v>10857.27</v>
      </c>
      <c r="C12" s="16">
        <v>7370.5</v>
      </c>
      <c r="D12" s="16">
        <v>10248.7953912344</v>
      </c>
      <c r="E12" s="16">
        <f t="shared" si="0"/>
        <v>-2878.2953912344001</v>
      </c>
    </row>
    <row r="13" spans="1:5">
      <c r="A13" s="3" t="s">
        <v>3</v>
      </c>
      <c r="B13" s="16">
        <v>853.94</v>
      </c>
      <c r="C13" s="16">
        <v>579.70000000000005</v>
      </c>
      <c r="D13" s="16">
        <v>99.941258402470794</v>
      </c>
      <c r="E13" s="16">
        <f t="shared" si="0"/>
        <v>479.75874159752925</v>
      </c>
    </row>
    <row r="14" spans="1:5">
      <c r="A14" s="3" t="s">
        <v>6</v>
      </c>
      <c r="B14" s="16">
        <v>5123.6499999999996</v>
      </c>
      <c r="C14" s="16">
        <v>3478.21</v>
      </c>
      <c r="D14" s="16">
        <v>9989.7160125218143</v>
      </c>
      <c r="E14" s="16">
        <f t="shared" si="0"/>
        <v>-6511.5060125218142</v>
      </c>
    </row>
    <row r="15" spans="1:5">
      <c r="A15" s="3" t="s">
        <v>13</v>
      </c>
      <c r="B15" s="16">
        <v>30985.91</v>
      </c>
      <c r="C15" s="16">
        <v>21034.9</v>
      </c>
      <c r="D15" s="16">
        <v>36897.723503864698</v>
      </c>
      <c r="E15" s="16">
        <f t="shared" si="0"/>
        <v>-15862.823503864696</v>
      </c>
    </row>
    <row r="16" spans="1:5">
      <c r="A16" s="3" t="s">
        <v>7</v>
      </c>
      <c r="B16" s="16">
        <v>36963.5</v>
      </c>
      <c r="C16" s="16">
        <v>25092.81</v>
      </c>
      <c r="D16" s="16">
        <v>32133.604845149501</v>
      </c>
      <c r="E16" s="16">
        <f t="shared" si="0"/>
        <v>-7040.7948451494995</v>
      </c>
    </row>
    <row r="17" spans="1:5">
      <c r="A17" s="2" t="s">
        <v>10</v>
      </c>
      <c r="B17" s="16">
        <v>46276.34</v>
      </c>
      <c r="C17" s="16">
        <v>25998.27</v>
      </c>
      <c r="D17" s="16">
        <f>D18+D19+D20</f>
        <v>22000</v>
      </c>
      <c r="E17" s="16">
        <f t="shared" si="0"/>
        <v>3998.2700000000004</v>
      </c>
    </row>
    <row r="18" spans="1:5">
      <c r="A18" s="30" t="s">
        <v>20</v>
      </c>
      <c r="B18" s="16"/>
      <c r="C18" s="16"/>
      <c r="D18" s="16">
        <v>5000</v>
      </c>
      <c r="E18" s="16"/>
    </row>
    <row r="19" spans="1:5">
      <c r="A19" s="30" t="s">
        <v>23</v>
      </c>
      <c r="B19" s="16"/>
      <c r="C19" s="16"/>
      <c r="D19" s="16">
        <v>16000</v>
      </c>
      <c r="E19" s="16"/>
    </row>
    <row r="20" spans="1:5">
      <c r="A20" s="30" t="s">
        <v>38</v>
      </c>
      <c r="B20" s="16"/>
      <c r="C20" s="16"/>
      <c r="D20" s="16">
        <v>1000</v>
      </c>
      <c r="E20" s="16"/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77734375" style="1" customWidth="1"/>
    <col min="3" max="3" width="13" customWidth="1"/>
    <col min="4" max="4" width="11.5546875" customWidth="1"/>
    <col min="5" max="5" width="11.33203125" customWidth="1"/>
  </cols>
  <sheetData>
    <row r="1" spans="1:5" ht="66" customHeight="1">
      <c r="A1" s="90" t="s">
        <v>68</v>
      </c>
      <c r="B1" s="90"/>
      <c r="C1" s="90"/>
      <c r="D1" s="90"/>
      <c r="E1" s="90"/>
    </row>
    <row r="2" spans="1:5" ht="15.75" customHeight="1">
      <c r="A2" s="4"/>
      <c r="B2" s="4"/>
      <c r="E2" s="6" t="s">
        <v>14</v>
      </c>
    </row>
    <row r="3" spans="1:5" ht="54" customHeight="1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178713.94999999998</v>
      </c>
      <c r="C4" s="87">
        <f>C5+C17</f>
        <v>69414.02</v>
      </c>
      <c r="D4" s="87">
        <f>D5+D17</f>
        <v>141973.7965093067</v>
      </c>
      <c r="E4" s="87">
        <f>C4-D4</f>
        <v>-72559.776509306699</v>
      </c>
    </row>
    <row r="5" spans="1:5">
      <c r="A5" s="2" t="s">
        <v>0</v>
      </c>
      <c r="B5" s="87">
        <f>SUM(B6:B16)</f>
        <v>140163.91999999998</v>
      </c>
      <c r="C5" s="87">
        <f>SUM(C6:C16)</f>
        <v>59259.5</v>
      </c>
      <c r="D5" s="87">
        <f>SUM(D6:D16)</f>
        <v>126973.7965093067</v>
      </c>
      <c r="E5" s="87">
        <f t="shared" ref="E5:E17" si="0">C5-D5</f>
        <v>-67714.296509306703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28141.279999999999</v>
      </c>
      <c r="C7" s="87">
        <v>11897.77</v>
      </c>
      <c r="D7" s="87">
        <v>17610.913329993447</v>
      </c>
      <c r="E7" s="87">
        <f t="shared" si="0"/>
        <v>-5713.143329993447</v>
      </c>
    </row>
    <row r="8" spans="1:5">
      <c r="A8" s="3" t="s">
        <v>1</v>
      </c>
      <c r="B8" s="87">
        <v>13901.12</v>
      </c>
      <c r="C8" s="87">
        <v>5877.21</v>
      </c>
      <c r="D8" s="87">
        <v>14245.728159081274</v>
      </c>
      <c r="E8" s="87">
        <f t="shared" si="0"/>
        <v>-8368.5181590812754</v>
      </c>
    </row>
    <row r="9" spans="1:5">
      <c r="A9" s="3" t="s">
        <v>8</v>
      </c>
      <c r="B9" s="87">
        <v>15257.32</v>
      </c>
      <c r="C9" s="87">
        <v>6450.6</v>
      </c>
      <c r="D9" s="87">
        <v>13486.378508034992</v>
      </c>
      <c r="E9" s="87">
        <f t="shared" si="0"/>
        <v>-7035.7785080349913</v>
      </c>
    </row>
    <row r="10" spans="1:5">
      <c r="A10" s="3" t="s">
        <v>9</v>
      </c>
      <c r="B10" s="87">
        <v>19868.419999999998</v>
      </c>
      <c r="C10" s="87">
        <v>8400.11</v>
      </c>
      <c r="D10" s="87">
        <v>26277.68442637481</v>
      </c>
      <c r="E10" s="87">
        <f t="shared" si="0"/>
        <v>-17877.574426374809</v>
      </c>
    </row>
    <row r="11" spans="1:5">
      <c r="A11" s="3" t="s">
        <v>5</v>
      </c>
      <c r="B11" s="87">
        <v>6848.84</v>
      </c>
      <c r="C11" s="87">
        <v>2895.6</v>
      </c>
      <c r="D11" s="87">
        <v>860.87496628001077</v>
      </c>
      <c r="E11" s="87">
        <f t="shared" si="0"/>
        <v>2034.7250337199891</v>
      </c>
    </row>
    <row r="12" spans="1:5">
      <c r="A12" s="3" t="s">
        <v>4</v>
      </c>
      <c r="B12" s="87">
        <v>6441.98</v>
      </c>
      <c r="C12" s="87">
        <v>2723.59</v>
      </c>
      <c r="D12" s="87">
        <v>1252.2413773170449</v>
      </c>
      <c r="E12" s="87">
        <f t="shared" si="0"/>
        <v>1471.3486226829552</v>
      </c>
    </row>
    <row r="13" spans="1:5">
      <c r="A13" s="3" t="s">
        <v>3</v>
      </c>
      <c r="B13" s="87">
        <v>610.29</v>
      </c>
      <c r="C13" s="87">
        <v>258.02</v>
      </c>
      <c r="D13" s="87">
        <v>100.21704111911826</v>
      </c>
      <c r="E13" s="87">
        <f t="shared" si="0"/>
        <v>157.8029588808817</v>
      </c>
    </row>
    <row r="14" spans="1:5">
      <c r="A14" s="3" t="s">
        <v>6</v>
      </c>
      <c r="B14" s="87">
        <v>2508.98</v>
      </c>
      <c r="C14" s="87">
        <v>1060.77</v>
      </c>
      <c r="D14" s="87">
        <v>10017.28211549578</v>
      </c>
      <c r="E14" s="87">
        <f t="shared" si="0"/>
        <v>-8956.5121154957797</v>
      </c>
    </row>
    <row r="15" spans="1:5">
      <c r="A15" s="3" t="s">
        <v>13</v>
      </c>
      <c r="B15" s="87">
        <v>19461.560000000001</v>
      </c>
      <c r="C15" s="87">
        <v>8228.1</v>
      </c>
      <c r="D15" s="87">
        <v>26971.946376160933</v>
      </c>
      <c r="E15" s="87">
        <f t="shared" si="0"/>
        <v>-18743.846376160931</v>
      </c>
    </row>
    <row r="16" spans="1:5">
      <c r="A16" s="89" t="s">
        <v>7</v>
      </c>
      <c r="B16" s="87">
        <v>27124.13</v>
      </c>
      <c r="C16" s="87">
        <v>11467.73</v>
      </c>
      <c r="D16" s="87">
        <v>16150.5302094493</v>
      </c>
      <c r="E16" s="87">
        <f t="shared" si="0"/>
        <v>-4682.8002094493004</v>
      </c>
    </row>
    <row r="17" spans="1:5">
      <c r="A17" s="2" t="s">
        <v>10</v>
      </c>
      <c r="B17" s="87">
        <v>38550.03</v>
      </c>
      <c r="C17" s="87">
        <v>10154.52</v>
      </c>
      <c r="D17" s="87">
        <f>D18</f>
        <v>15000</v>
      </c>
      <c r="E17" s="87">
        <f t="shared" si="0"/>
        <v>-4845.4799999999996</v>
      </c>
    </row>
    <row r="18" spans="1:5">
      <c r="A18" s="3" t="s">
        <v>23</v>
      </c>
      <c r="B18" s="87"/>
      <c r="C18" s="87"/>
      <c r="D18" s="87">
        <v>15000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9" sqref="A19:E20"/>
    </sheetView>
  </sheetViews>
  <sheetFormatPr defaultRowHeight="14.4"/>
  <cols>
    <col min="1" max="1" width="74.33203125" customWidth="1"/>
    <col min="2" max="2" width="17" style="1" customWidth="1"/>
    <col min="3" max="3" width="14.5546875" customWidth="1"/>
    <col min="4" max="4" width="12.44140625" customWidth="1"/>
    <col min="5" max="5" width="13.109375" customWidth="1"/>
  </cols>
  <sheetData>
    <row r="1" spans="1:5" ht="69" customHeight="1">
      <c r="A1" s="90" t="s">
        <v>69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4">
        <f>B5+B17</f>
        <v>189287.22</v>
      </c>
      <c r="C4" s="84">
        <f>C5+C17</f>
        <v>68481.69</v>
      </c>
      <c r="D4" s="84">
        <f>D5+D17</f>
        <v>148492.97374927736</v>
      </c>
      <c r="E4" s="84">
        <f>C4-D4</f>
        <v>-80011.283749277354</v>
      </c>
    </row>
    <row r="5" spans="1:5">
      <c r="A5" s="2" t="s">
        <v>0</v>
      </c>
      <c r="B5" s="84">
        <f>SUM(B6:B16)</f>
        <v>147795.63</v>
      </c>
      <c r="C5" s="84">
        <f>SUM(C6:C16)</f>
        <v>57824.939999999995</v>
      </c>
      <c r="D5" s="84">
        <f>SUM(D6:D16)</f>
        <v>127492.97374927734</v>
      </c>
      <c r="E5" s="84">
        <f t="shared" ref="E5:E17" si="0">C5-D5</f>
        <v>-69668.033749277354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29673.53</v>
      </c>
      <c r="C7" s="84">
        <v>11609.75</v>
      </c>
      <c r="D7" s="84">
        <v>17990.186409605656</v>
      </c>
      <c r="E7" s="84">
        <f t="shared" si="0"/>
        <v>-6380.4364096056561</v>
      </c>
    </row>
    <row r="8" spans="1:5">
      <c r="A8" s="3" t="s">
        <v>1</v>
      </c>
      <c r="B8" s="84">
        <v>14658.01</v>
      </c>
      <c r="C8" s="84">
        <v>5734.94</v>
      </c>
      <c r="D8" s="84">
        <v>14552.52776049724</v>
      </c>
      <c r="E8" s="84">
        <f t="shared" si="0"/>
        <v>-8817.5877604972411</v>
      </c>
    </row>
    <row r="9" spans="1:5">
      <c r="A9" s="3" t="s">
        <v>8</v>
      </c>
      <c r="B9" s="84">
        <v>16088.06</v>
      </c>
      <c r="C9" s="84">
        <v>6294.44</v>
      </c>
      <c r="D9" s="84">
        <v>13776.824563484417</v>
      </c>
      <c r="E9" s="84">
        <f t="shared" si="0"/>
        <v>-7482.3845634844174</v>
      </c>
    </row>
    <row r="10" spans="1:5">
      <c r="A10" s="3" t="s">
        <v>9</v>
      </c>
      <c r="B10" s="84">
        <v>20950.23</v>
      </c>
      <c r="C10" s="84">
        <v>8196.76</v>
      </c>
      <c r="D10" s="84">
        <v>26843.607278342683</v>
      </c>
      <c r="E10" s="84">
        <f t="shared" si="0"/>
        <v>-18646.847278342684</v>
      </c>
    </row>
    <row r="11" spans="1:5">
      <c r="A11" s="3" t="s">
        <v>5</v>
      </c>
      <c r="B11" s="84">
        <v>7221.75</v>
      </c>
      <c r="C11" s="84">
        <v>2825.5</v>
      </c>
      <c r="D11" s="84">
        <v>879.41498709006123</v>
      </c>
      <c r="E11" s="84">
        <f t="shared" si="0"/>
        <v>1946.0850129099388</v>
      </c>
    </row>
    <row r="12" spans="1:5">
      <c r="A12" s="3" t="s">
        <v>4</v>
      </c>
      <c r="B12" s="84">
        <v>6792.74</v>
      </c>
      <c r="C12" s="84">
        <v>2657.65</v>
      </c>
      <c r="D12" s="84">
        <v>1279.2099640503625</v>
      </c>
      <c r="E12" s="84">
        <f t="shared" si="0"/>
        <v>1378.4400359496376</v>
      </c>
    </row>
    <row r="13" spans="1:5">
      <c r="A13" s="3" t="s">
        <v>3</v>
      </c>
      <c r="B13" s="84">
        <v>643.52</v>
      </c>
      <c r="C13" s="84">
        <v>251.78</v>
      </c>
      <c r="D13" s="84">
        <v>102.37534064070732</v>
      </c>
      <c r="E13" s="84">
        <f t="shared" si="0"/>
        <v>149.40465935929268</v>
      </c>
    </row>
    <row r="14" spans="1:5">
      <c r="A14" s="3" t="s">
        <v>6</v>
      </c>
      <c r="B14" s="84">
        <v>2645.59</v>
      </c>
      <c r="C14" s="84">
        <v>1035.0899999999999</v>
      </c>
      <c r="D14" s="84">
        <v>10233.016834422466</v>
      </c>
      <c r="E14" s="84">
        <f t="shared" si="0"/>
        <v>-9197.9268344224656</v>
      </c>
    </row>
    <row r="15" spans="1:5">
      <c r="A15" s="3" t="s">
        <v>13</v>
      </c>
      <c r="B15" s="84">
        <v>20521.21</v>
      </c>
      <c r="C15" s="84">
        <v>8028.91</v>
      </c>
      <c r="D15" s="84">
        <v>27552.821028913862</v>
      </c>
      <c r="E15" s="84">
        <f t="shared" si="0"/>
        <v>-19523.911028913863</v>
      </c>
    </row>
    <row r="16" spans="1:5">
      <c r="A16" s="3" t="s">
        <v>7</v>
      </c>
      <c r="B16" s="84">
        <v>28600.99</v>
      </c>
      <c r="C16" s="84">
        <v>11190.12</v>
      </c>
      <c r="D16" s="84">
        <v>14282.9895822299</v>
      </c>
      <c r="E16" s="84">
        <f t="shared" si="0"/>
        <v>-3092.8695822298996</v>
      </c>
    </row>
    <row r="17" spans="1:5">
      <c r="A17" s="2" t="s">
        <v>10</v>
      </c>
      <c r="B17" s="84">
        <v>41491.589999999997</v>
      </c>
      <c r="C17" s="84">
        <v>10656.75</v>
      </c>
      <c r="D17" s="84">
        <f>D18+D19+D20</f>
        <v>21000</v>
      </c>
      <c r="E17" s="84">
        <f t="shared" si="0"/>
        <v>-10343.25</v>
      </c>
    </row>
    <row r="18" spans="1:5">
      <c r="A18" s="30" t="s">
        <v>21</v>
      </c>
      <c r="B18" s="84"/>
      <c r="C18" s="84"/>
      <c r="D18" s="84">
        <v>1000</v>
      </c>
      <c r="E18" s="84"/>
    </row>
    <row r="19" spans="1:5">
      <c r="A19" s="30" t="s">
        <v>23</v>
      </c>
      <c r="B19" s="84"/>
      <c r="C19" s="84"/>
      <c r="D19" s="84">
        <v>15000</v>
      </c>
      <c r="E19" s="84"/>
    </row>
    <row r="20" spans="1:5">
      <c r="A20" s="30" t="s">
        <v>70</v>
      </c>
      <c r="B20" s="84"/>
      <c r="C20" s="84"/>
      <c r="D20" s="84">
        <v>5000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9"/>
    </sheetView>
  </sheetViews>
  <sheetFormatPr defaultRowHeight="14.4"/>
  <cols>
    <col min="1" max="1" width="74.33203125" customWidth="1"/>
    <col min="2" max="2" width="15.21875" style="1" customWidth="1"/>
    <col min="3" max="3" width="13.44140625" customWidth="1"/>
    <col min="4" max="4" width="14.6640625" customWidth="1"/>
    <col min="5" max="5" width="13.109375" customWidth="1"/>
  </cols>
  <sheetData>
    <row r="1" spans="1:5" ht="66.75" customHeight="1">
      <c r="A1" s="90" t="s">
        <v>71</v>
      </c>
      <c r="B1" s="90"/>
      <c r="C1" s="90"/>
      <c r="D1" s="90"/>
      <c r="E1" s="90"/>
    </row>
    <row r="2" spans="1:5" ht="16.8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4">
        <f>B5+B17</f>
        <v>184064.38</v>
      </c>
      <c r="C4" s="84">
        <f>C5+C17</f>
        <v>62640.310000000012</v>
      </c>
      <c r="D4" s="84">
        <f>D5+D17</f>
        <v>144239.70966241474</v>
      </c>
      <c r="E4" s="84">
        <f>C4-D4</f>
        <v>-81599.399662414726</v>
      </c>
    </row>
    <row r="5" spans="1:5">
      <c r="A5" s="2" t="s">
        <v>0</v>
      </c>
      <c r="B5" s="84">
        <f>SUM(B6:B16)</f>
        <v>143488.04</v>
      </c>
      <c r="C5" s="84">
        <f>SUM(C6:C16)</f>
        <v>53153.330000000009</v>
      </c>
      <c r="D5" s="84">
        <f>SUM(D6:D16)</f>
        <v>124239.70966241474</v>
      </c>
      <c r="E5" s="84">
        <f t="shared" ref="E5:E17" si="0">C5-D5</f>
        <v>-71086.379662414722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28808.68</v>
      </c>
      <c r="C7" s="84">
        <v>10671.81</v>
      </c>
      <c r="D7" s="84">
        <v>17650.947710619199</v>
      </c>
      <c r="E7" s="84">
        <f t="shared" si="0"/>
        <v>-6979.1377106191994</v>
      </c>
    </row>
    <row r="8" spans="1:5">
      <c r="A8" s="3" t="s">
        <v>1</v>
      </c>
      <c r="B8" s="84">
        <v>14230.79</v>
      </c>
      <c r="C8" s="84">
        <v>5271.62</v>
      </c>
      <c r="D8" s="84">
        <v>14278.112561452961</v>
      </c>
      <c r="E8" s="84">
        <f t="shared" si="0"/>
        <v>-9006.4925614529602</v>
      </c>
    </row>
    <row r="9" spans="1:5">
      <c r="A9" s="3" t="s">
        <v>8</v>
      </c>
      <c r="B9" s="84">
        <v>15619.16</v>
      </c>
      <c r="C9" s="84">
        <v>5785.92</v>
      </c>
      <c r="D9" s="84">
        <v>13517.036702776877</v>
      </c>
      <c r="E9" s="84">
        <f t="shared" si="0"/>
        <v>-7731.116702776877</v>
      </c>
    </row>
    <row r="10" spans="1:5">
      <c r="A10" s="3" t="s">
        <v>9</v>
      </c>
      <c r="B10" s="84">
        <v>20339.62</v>
      </c>
      <c r="C10" s="84">
        <v>7534.56</v>
      </c>
      <c r="D10" s="84">
        <v>26337.420727415865</v>
      </c>
      <c r="E10" s="84">
        <f t="shared" si="0"/>
        <v>-18802.860727415864</v>
      </c>
    </row>
    <row r="11" spans="1:5">
      <c r="A11" s="3" t="s">
        <v>5</v>
      </c>
      <c r="B11" s="84">
        <v>7011.27</v>
      </c>
      <c r="C11" s="84">
        <v>2597.2399999999998</v>
      </c>
      <c r="D11" s="84">
        <v>862.83196847662737</v>
      </c>
      <c r="E11" s="84">
        <f t="shared" si="0"/>
        <v>1734.4080315233723</v>
      </c>
    </row>
    <row r="12" spans="1:5">
      <c r="A12" s="3" t="s">
        <v>4</v>
      </c>
      <c r="B12" s="84">
        <v>6594.76</v>
      </c>
      <c r="C12" s="84">
        <v>2442.94</v>
      </c>
      <c r="D12" s="84">
        <v>1255.0880614722287</v>
      </c>
      <c r="E12" s="84">
        <f t="shared" si="0"/>
        <v>1187.8519385277714</v>
      </c>
    </row>
    <row r="13" spans="1:5">
      <c r="A13" s="3" t="s">
        <v>3</v>
      </c>
      <c r="B13" s="84">
        <v>624.77</v>
      </c>
      <c r="C13" s="84">
        <v>231.44</v>
      </c>
      <c r="D13" s="84">
        <v>100.44486162417491</v>
      </c>
      <c r="E13" s="84">
        <f t="shared" si="0"/>
        <v>130.99513837582509</v>
      </c>
    </row>
    <row r="14" spans="1:5">
      <c r="A14" s="3" t="s">
        <v>6</v>
      </c>
      <c r="B14" s="84">
        <v>2568.48</v>
      </c>
      <c r="C14" s="84">
        <v>951.46</v>
      </c>
      <c r="D14" s="84">
        <v>10040.054113604709</v>
      </c>
      <c r="E14" s="84">
        <f t="shared" si="0"/>
        <v>-9088.5941136047077</v>
      </c>
    </row>
    <row r="15" spans="1:5">
      <c r="A15" s="3" t="s">
        <v>13</v>
      </c>
      <c r="B15" s="84">
        <v>19923.11</v>
      </c>
      <c r="C15" s="84">
        <v>7380.26</v>
      </c>
      <c r="D15" s="84">
        <v>27033.260922840411</v>
      </c>
      <c r="E15" s="84">
        <f t="shared" si="0"/>
        <v>-19653.000922840409</v>
      </c>
    </row>
    <row r="16" spans="1:5">
      <c r="A16" s="3" t="s">
        <v>7</v>
      </c>
      <c r="B16" s="84">
        <v>27767.4</v>
      </c>
      <c r="C16" s="84">
        <v>10286.08</v>
      </c>
      <c r="D16" s="84">
        <v>13164.512032131701</v>
      </c>
      <c r="E16" s="84">
        <f t="shared" si="0"/>
        <v>-2878.4320321317009</v>
      </c>
    </row>
    <row r="17" spans="1:5">
      <c r="A17" s="2" t="s">
        <v>10</v>
      </c>
      <c r="B17" s="84">
        <v>40576.339999999997</v>
      </c>
      <c r="C17" s="84">
        <v>9486.98</v>
      </c>
      <c r="D17" s="84">
        <f>D18+D19</f>
        <v>20000</v>
      </c>
      <c r="E17" s="84">
        <f t="shared" si="0"/>
        <v>-10513.02</v>
      </c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5000</v>
      </c>
      <c r="E19" s="84"/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9"/>
    </sheetView>
  </sheetViews>
  <sheetFormatPr defaultRowHeight="14.4"/>
  <cols>
    <col min="1" max="1" width="74.33203125" customWidth="1"/>
    <col min="2" max="2" width="15.44140625" style="1" customWidth="1"/>
    <col min="3" max="3" width="16.21875" customWidth="1"/>
    <col min="4" max="4" width="10.44140625" customWidth="1"/>
    <col min="5" max="5" width="13.5546875" customWidth="1"/>
  </cols>
  <sheetData>
    <row r="1" spans="1:5" ht="85.5" customHeight="1">
      <c r="A1" s="90" t="s">
        <v>72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51" customHeight="1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4">
        <f>B5+B17</f>
        <v>183542.47000000003</v>
      </c>
      <c r="C4" s="84">
        <f>C5+C17</f>
        <v>49699.49</v>
      </c>
      <c r="D4" s="84">
        <f>D5+D17</f>
        <v>71378.31759065864</v>
      </c>
      <c r="E4" s="84">
        <f>C4-D4</f>
        <v>-21678.827590658642</v>
      </c>
    </row>
    <row r="5" spans="1:5">
      <c r="A5" s="2" t="s">
        <v>0</v>
      </c>
      <c r="B5" s="84">
        <f>SUM(B6:B16)</f>
        <v>142559.21000000002</v>
      </c>
      <c r="C5" s="84">
        <f>SUM(C6:C16)</f>
        <v>42731.38</v>
      </c>
      <c r="D5" s="84">
        <f>SUM(D6:D16)</f>
        <v>51378.317590658648</v>
      </c>
      <c r="E5" s="84">
        <f t="shared" ref="E5:E17" si="0">C5-D5</f>
        <v>-8646.9375906586502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28622.19</v>
      </c>
      <c r="C7" s="84">
        <v>8579.35</v>
      </c>
      <c r="D7" s="84">
        <v>7370.7070462391002</v>
      </c>
      <c r="E7" s="84">
        <f t="shared" si="0"/>
        <v>1208.6429537609001</v>
      </c>
    </row>
    <row r="8" spans="1:5">
      <c r="A8" s="3" t="s">
        <v>1</v>
      </c>
      <c r="B8" s="84">
        <v>14138.67</v>
      </c>
      <c r="C8" s="84">
        <v>4237.99</v>
      </c>
      <c r="D8" s="84">
        <v>4051.4217448511999</v>
      </c>
      <c r="E8" s="84">
        <f t="shared" si="0"/>
        <v>186.56825514879984</v>
      </c>
    </row>
    <row r="9" spans="1:5">
      <c r="A9" s="3" t="s">
        <v>8</v>
      </c>
      <c r="B9" s="84">
        <v>15518.06</v>
      </c>
      <c r="C9" s="84">
        <v>4651.46</v>
      </c>
      <c r="D9" s="84">
        <v>3302.4293395836999</v>
      </c>
      <c r="E9" s="84">
        <f t="shared" si="0"/>
        <v>1349.0306604163002</v>
      </c>
    </row>
    <row r="10" spans="1:5">
      <c r="A10" s="3" t="s">
        <v>9</v>
      </c>
      <c r="B10" s="84">
        <v>20207.96</v>
      </c>
      <c r="C10" s="84">
        <v>6057.23</v>
      </c>
      <c r="D10" s="84">
        <v>5919.2666201285001</v>
      </c>
      <c r="E10" s="84">
        <f t="shared" si="0"/>
        <v>137.96337987149946</v>
      </c>
    </row>
    <row r="11" spans="1:5">
      <c r="A11" s="3" t="s">
        <v>5</v>
      </c>
      <c r="B11" s="84">
        <v>6965.88</v>
      </c>
      <c r="C11" s="84">
        <v>2087.9899999999998</v>
      </c>
      <c r="D11" s="84">
        <v>849.13295310031219</v>
      </c>
      <c r="E11" s="84">
        <f t="shared" si="0"/>
        <v>1238.8570468996877</v>
      </c>
    </row>
    <row r="12" spans="1:5">
      <c r="A12" s="3" t="s">
        <v>4</v>
      </c>
      <c r="B12" s="84">
        <v>6552.07</v>
      </c>
      <c r="C12" s="84">
        <v>1963.95</v>
      </c>
      <c r="D12" s="84">
        <v>1235.1612723859439</v>
      </c>
      <c r="E12" s="84">
        <f t="shared" si="0"/>
        <v>728.78872761405614</v>
      </c>
    </row>
    <row r="13" spans="1:5">
      <c r="A13" s="3" t="s">
        <v>3</v>
      </c>
      <c r="B13" s="84">
        <v>620.72</v>
      </c>
      <c r="C13" s="84">
        <v>186.06</v>
      </c>
      <c r="D13" s="84">
        <v>98.850118088778544</v>
      </c>
      <c r="E13" s="84">
        <f t="shared" si="0"/>
        <v>87.209881911221458</v>
      </c>
    </row>
    <row r="14" spans="1:5">
      <c r="A14" s="3" t="s">
        <v>6</v>
      </c>
      <c r="B14" s="84">
        <v>2551.86</v>
      </c>
      <c r="C14" s="84">
        <v>764.91</v>
      </c>
      <c r="D14" s="84">
        <v>880.65012684221006</v>
      </c>
      <c r="E14" s="84">
        <f t="shared" si="0"/>
        <v>-115.74012684221009</v>
      </c>
    </row>
    <row r="15" spans="1:5">
      <c r="A15" s="3" t="s">
        <v>13</v>
      </c>
      <c r="B15" s="84">
        <v>19794.14</v>
      </c>
      <c r="C15" s="84">
        <v>5933.19</v>
      </c>
      <c r="D15" s="84">
        <v>16604.0590960841</v>
      </c>
      <c r="E15" s="84">
        <f t="shared" si="0"/>
        <v>-10670.869096084101</v>
      </c>
    </row>
    <row r="16" spans="1:5">
      <c r="A16" s="3" t="s">
        <v>7</v>
      </c>
      <c r="B16" s="84">
        <v>27587.66</v>
      </c>
      <c r="C16" s="84">
        <v>8269.25</v>
      </c>
      <c r="D16" s="84">
        <v>11066.6392733548</v>
      </c>
      <c r="E16" s="84">
        <f t="shared" si="0"/>
        <v>-2797.3892733548</v>
      </c>
    </row>
    <row r="17" spans="1:5">
      <c r="A17" s="2" t="s">
        <v>10</v>
      </c>
      <c r="B17" s="84">
        <v>40983.26</v>
      </c>
      <c r="C17" s="84">
        <v>6968.11</v>
      </c>
      <c r="D17" s="84">
        <f>D18+D19</f>
        <v>20000</v>
      </c>
      <c r="E17" s="84">
        <f t="shared" si="0"/>
        <v>-13031.89</v>
      </c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5000</v>
      </c>
      <c r="E19" s="84"/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88671875" style="1" customWidth="1"/>
    <col min="3" max="3" width="14.21875" customWidth="1"/>
    <col min="4" max="4" width="11.6640625" customWidth="1"/>
    <col min="5" max="5" width="14.6640625" customWidth="1"/>
  </cols>
  <sheetData>
    <row r="1" spans="1:5" ht="69.75" customHeight="1">
      <c r="A1" s="90" t="s">
        <v>73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4">
        <f>B5+B17</f>
        <v>188128.99000000002</v>
      </c>
      <c r="C4" s="84">
        <f>C5+C17</f>
        <v>43270.130000000005</v>
      </c>
      <c r="D4" s="84">
        <f>D5+D17</f>
        <v>76773.796509306674</v>
      </c>
      <c r="E4" s="84">
        <f>C4-D4</f>
        <v>-33503.666509306669</v>
      </c>
    </row>
    <row r="5" spans="1:5">
      <c r="A5" s="2" t="s">
        <v>0</v>
      </c>
      <c r="B5" s="84">
        <f>SUM(B6:B16)</f>
        <v>147094.83000000002</v>
      </c>
      <c r="C5" s="84">
        <f>SUM(C6:C16)</f>
        <v>38092.47</v>
      </c>
      <c r="D5" s="84">
        <f>SUM(D6:D16)</f>
        <v>56773.796509306674</v>
      </c>
      <c r="E5" s="84">
        <f t="shared" ref="E5:E16" si="0">C5-D5</f>
        <v>-18681.326509306673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29532.83</v>
      </c>
      <c r="C7" s="84">
        <v>7647.98</v>
      </c>
      <c r="D7" s="84">
        <v>7610.9133299934001</v>
      </c>
      <c r="E7" s="84">
        <f t="shared" si="0"/>
        <v>37.066670006599452</v>
      </c>
    </row>
    <row r="8" spans="1:5">
      <c r="A8" s="3" t="s">
        <v>1</v>
      </c>
      <c r="B8" s="84">
        <v>14588.5</v>
      </c>
      <c r="C8" s="84">
        <v>3777.92</v>
      </c>
      <c r="D8" s="84">
        <v>4245.7281590813</v>
      </c>
      <c r="E8" s="84">
        <f t="shared" si="0"/>
        <v>-467.80815908129989</v>
      </c>
    </row>
    <row r="9" spans="1:5">
      <c r="A9" s="3" t="s">
        <v>8</v>
      </c>
      <c r="B9" s="84">
        <v>16011.77</v>
      </c>
      <c r="C9" s="84">
        <v>4146.49</v>
      </c>
      <c r="D9" s="84">
        <v>3486.3785080349999</v>
      </c>
      <c r="E9" s="84">
        <f t="shared" si="0"/>
        <v>660.11149196499991</v>
      </c>
    </row>
    <row r="10" spans="1:5">
      <c r="A10" s="3" t="s">
        <v>9</v>
      </c>
      <c r="B10" s="84">
        <v>20850.89</v>
      </c>
      <c r="C10" s="84">
        <v>5399.66</v>
      </c>
      <c r="D10" s="84">
        <v>6277.6844263747998</v>
      </c>
      <c r="E10" s="84">
        <f t="shared" si="0"/>
        <v>-878.02442637479999</v>
      </c>
    </row>
    <row r="11" spans="1:5">
      <c r="A11" s="3" t="s">
        <v>5</v>
      </c>
      <c r="B11" s="84">
        <v>7187.51</v>
      </c>
      <c r="C11" s="84">
        <v>1861.32</v>
      </c>
      <c r="D11" s="84">
        <v>860.87496628001077</v>
      </c>
      <c r="E11" s="84">
        <f t="shared" si="0"/>
        <v>1000.4450337199892</v>
      </c>
    </row>
    <row r="12" spans="1:5">
      <c r="A12" s="3" t="s">
        <v>4</v>
      </c>
      <c r="B12" s="84">
        <v>6760.53</v>
      </c>
      <c r="C12" s="84">
        <v>1750.74</v>
      </c>
      <c r="D12" s="84">
        <v>1252.2413773170449</v>
      </c>
      <c r="E12" s="84">
        <f t="shared" si="0"/>
        <v>498.4986226829551</v>
      </c>
    </row>
    <row r="13" spans="1:5">
      <c r="A13" s="3" t="s">
        <v>3</v>
      </c>
      <c r="B13" s="84">
        <v>640.47</v>
      </c>
      <c r="C13" s="84">
        <v>165.86</v>
      </c>
      <c r="D13" s="84">
        <v>100.21704111911826</v>
      </c>
      <c r="E13" s="84">
        <f t="shared" si="0"/>
        <v>65.64295888088175</v>
      </c>
    </row>
    <row r="14" spans="1:5">
      <c r="A14" s="3" t="s">
        <v>6</v>
      </c>
      <c r="B14" s="84">
        <v>2633.05</v>
      </c>
      <c r="C14" s="84">
        <v>681.87</v>
      </c>
      <c r="D14" s="84">
        <v>817.28211549579999</v>
      </c>
      <c r="E14" s="84">
        <f t="shared" si="0"/>
        <v>-135.41211549579998</v>
      </c>
    </row>
    <row r="15" spans="1:5">
      <c r="A15" s="3" t="s">
        <v>13</v>
      </c>
      <c r="B15" s="84">
        <v>20423.91</v>
      </c>
      <c r="C15" s="84">
        <v>5289.08</v>
      </c>
      <c r="D15" s="84">
        <v>16971.9463761609</v>
      </c>
      <c r="E15" s="84">
        <f t="shared" si="0"/>
        <v>-11682.8663761609</v>
      </c>
    </row>
    <row r="16" spans="1:5">
      <c r="A16" s="3" t="s">
        <v>7</v>
      </c>
      <c r="B16" s="84">
        <v>28465.37</v>
      </c>
      <c r="C16" s="84">
        <v>7371.55</v>
      </c>
      <c r="D16" s="84">
        <v>15150.5302094493</v>
      </c>
      <c r="E16" s="84">
        <f t="shared" si="0"/>
        <v>-7778.9802094492998</v>
      </c>
    </row>
    <row r="17" spans="1:5">
      <c r="A17" s="2" t="s">
        <v>10</v>
      </c>
      <c r="B17" s="84">
        <v>41034.160000000003</v>
      </c>
      <c r="C17" s="84">
        <v>5177.66</v>
      </c>
      <c r="D17" s="84">
        <f>D18+D19</f>
        <v>20000</v>
      </c>
      <c r="E17" s="84"/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5000</v>
      </c>
      <c r="E19" s="84"/>
    </row>
  </sheetData>
  <mergeCells count="1">
    <mergeCell ref="A1:E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0"/>
  <sheetViews>
    <sheetView zoomScale="90" zoomScaleNormal="90" workbookViewId="0">
      <selection activeCell="A18" sqref="A18:E20"/>
    </sheetView>
  </sheetViews>
  <sheetFormatPr defaultRowHeight="14.4"/>
  <cols>
    <col min="1" max="1" width="74.33203125" customWidth="1"/>
    <col min="2" max="2" width="17" style="1" customWidth="1"/>
    <col min="3" max="3" width="13.5546875" customWidth="1"/>
    <col min="4" max="4" width="14.77734375" customWidth="1"/>
    <col min="5" max="5" width="14.33203125" customWidth="1"/>
  </cols>
  <sheetData>
    <row r="1" spans="1:5" ht="72.75" customHeight="1">
      <c r="A1" s="90" t="s">
        <v>74</v>
      </c>
      <c r="B1" s="90"/>
      <c r="C1" s="90"/>
      <c r="D1" s="90"/>
      <c r="E1" s="90"/>
    </row>
    <row r="2" spans="1:5" ht="16.8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47</v>
      </c>
      <c r="B4" s="84">
        <f>B5+B17</f>
        <v>179278.50999999998</v>
      </c>
      <c r="C4" s="84">
        <f>C5+C17</f>
        <v>41389.040000000001</v>
      </c>
      <c r="D4" s="84">
        <f>D5+D17</f>
        <v>72392.973749277429</v>
      </c>
      <c r="E4" s="84">
        <f>C4-D4</f>
        <v>-31003.933749277428</v>
      </c>
    </row>
    <row r="5" spans="1:5">
      <c r="A5" s="2" t="s">
        <v>0</v>
      </c>
      <c r="B5" s="84">
        <f>SUM(B6:B16)</f>
        <v>139256.10999999999</v>
      </c>
      <c r="C5" s="84">
        <f>SUM(C6:C16)</f>
        <v>25394.960000000003</v>
      </c>
      <c r="D5" s="84">
        <f>SUM(D6:D16)</f>
        <v>51192.973749277429</v>
      </c>
      <c r="E5" s="84">
        <f t="shared" ref="E5:E17" si="0">C5-D5</f>
        <v>-25798.013749277427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27959.02</v>
      </c>
      <c r="C7" s="84">
        <v>5098.6499999999996</v>
      </c>
      <c r="D7" s="84">
        <v>7990.1864096056997</v>
      </c>
      <c r="E7" s="84">
        <f t="shared" si="0"/>
        <v>-2891.5364096057001</v>
      </c>
    </row>
    <row r="8" spans="1:5">
      <c r="A8" s="3" t="s">
        <v>1</v>
      </c>
      <c r="B8" s="84">
        <v>13811.08</v>
      </c>
      <c r="C8" s="84">
        <v>2518.61</v>
      </c>
      <c r="D8" s="84">
        <v>4552.5277604971998</v>
      </c>
      <c r="E8" s="84">
        <f t="shared" si="0"/>
        <v>-2033.9177604971997</v>
      </c>
    </row>
    <row r="9" spans="1:5">
      <c r="A9" s="3" t="s">
        <v>8</v>
      </c>
      <c r="B9" s="84">
        <v>15158.5</v>
      </c>
      <c r="C9" s="84">
        <v>2764.33</v>
      </c>
      <c r="D9" s="84">
        <v>3776.8245634844002</v>
      </c>
      <c r="E9" s="84">
        <f t="shared" si="0"/>
        <v>-1012.4945634844003</v>
      </c>
    </row>
    <row r="10" spans="1:5">
      <c r="A10" s="3" t="s">
        <v>9</v>
      </c>
      <c r="B10" s="84">
        <v>19739.740000000002</v>
      </c>
      <c r="C10" s="84">
        <v>3599.77</v>
      </c>
      <c r="D10" s="84">
        <v>6843.6072783426998</v>
      </c>
      <c r="E10" s="84">
        <f t="shared" si="0"/>
        <v>-3243.8372783426998</v>
      </c>
    </row>
    <row r="11" spans="1:5">
      <c r="A11" s="3" t="s">
        <v>5</v>
      </c>
      <c r="B11" s="84">
        <v>6804.48</v>
      </c>
      <c r="C11" s="84">
        <v>1240.8800000000001</v>
      </c>
      <c r="D11" s="84">
        <v>879.41498709006123</v>
      </c>
      <c r="E11" s="84">
        <f t="shared" si="0"/>
        <v>361.46501290993888</v>
      </c>
    </row>
    <row r="12" spans="1:5">
      <c r="A12" s="3" t="s">
        <v>4</v>
      </c>
      <c r="B12" s="84">
        <v>6400.26</v>
      </c>
      <c r="C12" s="84">
        <v>1167.1600000000001</v>
      </c>
      <c r="D12" s="84">
        <v>1279.2099640503625</v>
      </c>
      <c r="E12" s="84">
        <f t="shared" si="0"/>
        <v>-112.04996405036241</v>
      </c>
    </row>
    <row r="13" spans="1:5">
      <c r="A13" s="3" t="s">
        <v>3</v>
      </c>
      <c r="B13" s="84">
        <v>606.34</v>
      </c>
      <c r="C13" s="84">
        <v>110.57</v>
      </c>
      <c r="D13" s="84">
        <v>102.37534064070732</v>
      </c>
      <c r="E13" s="84">
        <f t="shared" si="0"/>
        <v>8.1946593592926718</v>
      </c>
    </row>
    <row r="14" spans="1:5">
      <c r="A14" s="3" t="s">
        <v>6</v>
      </c>
      <c r="B14" s="84">
        <v>2492.73</v>
      </c>
      <c r="C14" s="84">
        <v>454.58</v>
      </c>
      <c r="D14" s="84">
        <v>933.01683442249998</v>
      </c>
      <c r="E14" s="84">
        <f t="shared" si="0"/>
        <v>-478.4368344225</v>
      </c>
    </row>
    <row r="15" spans="1:5">
      <c r="A15" s="3" t="s">
        <v>13</v>
      </c>
      <c r="B15" s="84">
        <v>19335.509999999998</v>
      </c>
      <c r="C15" s="84">
        <v>3526.05</v>
      </c>
      <c r="D15" s="84">
        <v>7552.8210289138997</v>
      </c>
      <c r="E15" s="84">
        <f t="shared" si="0"/>
        <v>-4026.7710289138995</v>
      </c>
    </row>
    <row r="16" spans="1:5">
      <c r="A16" s="3" t="s">
        <v>7</v>
      </c>
      <c r="B16" s="84">
        <v>26948.45</v>
      </c>
      <c r="C16" s="84">
        <v>4914.3599999999997</v>
      </c>
      <c r="D16" s="84">
        <v>17282.9895822299</v>
      </c>
      <c r="E16" s="84">
        <f t="shared" si="0"/>
        <v>-12368.6295822299</v>
      </c>
    </row>
    <row r="17" spans="1:5">
      <c r="A17" s="2" t="s">
        <v>10</v>
      </c>
      <c r="B17" s="84">
        <v>40022.400000000001</v>
      </c>
      <c r="C17" s="84">
        <v>15994.08</v>
      </c>
      <c r="D17" s="84">
        <f>D18+D19+D20</f>
        <v>21200</v>
      </c>
      <c r="E17" s="84">
        <f t="shared" si="0"/>
        <v>-5205.92</v>
      </c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5000</v>
      </c>
      <c r="E19" s="84"/>
    </row>
    <row r="20" spans="1:5">
      <c r="A20" s="30" t="s">
        <v>21</v>
      </c>
      <c r="B20" s="84"/>
      <c r="C20" s="84"/>
      <c r="D20" s="84">
        <v>1200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9"/>
    </sheetView>
  </sheetViews>
  <sheetFormatPr defaultRowHeight="14.4"/>
  <cols>
    <col min="1" max="1" width="51.5546875" customWidth="1"/>
    <col min="2" max="2" width="17" style="1" customWidth="1"/>
    <col min="3" max="3" width="12.88671875" customWidth="1"/>
    <col min="4" max="4" width="13.88671875" customWidth="1"/>
    <col min="5" max="5" width="13.21875" customWidth="1"/>
  </cols>
  <sheetData>
    <row r="1" spans="1:5" ht="66.75" customHeight="1">
      <c r="A1" s="90" t="s">
        <v>75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9.6" customHeight="1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4">
        <f>B5+B17</f>
        <v>174001.24</v>
      </c>
      <c r="C4" s="84">
        <f>C5+C17</f>
        <v>47634.090000000004</v>
      </c>
      <c r="D4" s="84">
        <f>D5+D17</f>
        <v>67983.727945970939</v>
      </c>
      <c r="E4" s="84">
        <f>C4-D4</f>
        <v>-20349.637945970935</v>
      </c>
    </row>
    <row r="5" spans="1:5">
      <c r="A5" s="2" t="s">
        <v>0</v>
      </c>
      <c r="B5" s="84">
        <f>SUM(B6:B16)</f>
        <v>135829.91999999998</v>
      </c>
      <c r="C5" s="84">
        <f>SUM(C6:C16)</f>
        <v>38252.33</v>
      </c>
      <c r="D5" s="84">
        <f>SUM(D6:D16)</f>
        <v>47983.727945970939</v>
      </c>
      <c r="E5" s="84">
        <f t="shared" ref="E5:E17" si="0">C5-D5</f>
        <v>-9731.3979459709371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27271.13</v>
      </c>
      <c r="C7" s="84">
        <v>7680.07</v>
      </c>
      <c r="D7" s="84">
        <v>7642.5194199610996</v>
      </c>
      <c r="E7" s="84">
        <f t="shared" si="0"/>
        <v>37.55058003890008</v>
      </c>
    </row>
    <row r="8" spans="1:5">
      <c r="A8" s="3" t="s">
        <v>1</v>
      </c>
      <c r="B8" s="84">
        <v>13471.28</v>
      </c>
      <c r="C8" s="84">
        <v>3793.77</v>
      </c>
      <c r="D8" s="84">
        <v>4271.2947925325998</v>
      </c>
      <c r="E8" s="84">
        <f t="shared" si="0"/>
        <v>-477.5247925325998</v>
      </c>
    </row>
    <row r="9" spans="1:5">
      <c r="A9" s="3" t="s">
        <v>8</v>
      </c>
      <c r="B9" s="84">
        <v>14785.55</v>
      </c>
      <c r="C9" s="84">
        <v>4163.8999999999996</v>
      </c>
      <c r="D9" s="84">
        <v>13510.5823459891</v>
      </c>
      <c r="E9" s="84">
        <f t="shared" si="0"/>
        <v>-9346.6823459891002</v>
      </c>
    </row>
    <row r="10" spans="1:5">
      <c r="A10" s="3" t="s">
        <v>9</v>
      </c>
      <c r="B10" s="84">
        <v>19254.07</v>
      </c>
      <c r="C10" s="84">
        <v>5422.32</v>
      </c>
      <c r="D10" s="84">
        <v>6324.8446640388001</v>
      </c>
      <c r="E10" s="84">
        <f t="shared" si="0"/>
        <v>-902.52466403880044</v>
      </c>
    </row>
    <row r="11" spans="1:5">
      <c r="A11" s="3" t="s">
        <v>5</v>
      </c>
      <c r="B11" s="84">
        <v>6637.07</v>
      </c>
      <c r="C11" s="84">
        <v>1869.13</v>
      </c>
      <c r="D11" s="84">
        <v>862.41996801418168</v>
      </c>
      <c r="E11" s="84">
        <f t="shared" si="0"/>
        <v>1006.7100319858184</v>
      </c>
    </row>
    <row r="12" spans="1:5">
      <c r="A12" s="3" t="s">
        <v>4</v>
      </c>
      <c r="B12" s="84">
        <v>6242.79</v>
      </c>
      <c r="C12" s="84">
        <v>1758.09</v>
      </c>
      <c r="D12" s="84">
        <v>1254.4887595448215</v>
      </c>
      <c r="E12" s="84">
        <f t="shared" si="0"/>
        <v>503.60124045517841</v>
      </c>
    </row>
    <row r="13" spans="1:5">
      <c r="A13" s="3" t="s">
        <v>3</v>
      </c>
      <c r="B13" s="84">
        <v>591.41999999999996</v>
      </c>
      <c r="C13" s="84">
        <v>166.56</v>
      </c>
      <c r="D13" s="84">
        <v>100.39689941258402</v>
      </c>
      <c r="E13" s="84">
        <f t="shared" si="0"/>
        <v>66.163100587415983</v>
      </c>
    </row>
    <row r="14" spans="1:5">
      <c r="A14" s="3" t="s">
        <v>6</v>
      </c>
      <c r="B14" s="84">
        <v>2431.4</v>
      </c>
      <c r="C14" s="84">
        <v>684.73</v>
      </c>
      <c r="D14" s="84">
        <v>835.26000873969997</v>
      </c>
      <c r="E14" s="84">
        <f t="shared" si="0"/>
        <v>-150.53000873969995</v>
      </c>
    </row>
    <row r="15" spans="1:5">
      <c r="A15" s="3" t="s">
        <v>13</v>
      </c>
      <c r="B15" s="84">
        <v>18859.79</v>
      </c>
      <c r="C15" s="84">
        <v>5311.28</v>
      </c>
      <c r="D15" s="84">
        <v>7020.3525972237003</v>
      </c>
      <c r="E15" s="84">
        <f t="shared" si="0"/>
        <v>-1709.0725972237005</v>
      </c>
    </row>
    <row r="16" spans="1:5">
      <c r="A16" s="3" t="s">
        <v>7</v>
      </c>
      <c r="B16" s="84">
        <v>26285.42</v>
      </c>
      <c r="C16" s="84">
        <v>7402.48</v>
      </c>
      <c r="D16" s="84">
        <v>6161.5684905143598</v>
      </c>
      <c r="E16" s="84">
        <f t="shared" si="0"/>
        <v>1240.9115094856397</v>
      </c>
    </row>
    <row r="17" spans="1:5">
      <c r="A17" s="2" t="s">
        <v>10</v>
      </c>
      <c r="B17" s="84">
        <v>38171.32</v>
      </c>
      <c r="C17" s="84">
        <v>9381.76</v>
      </c>
      <c r="D17" s="84">
        <f>D18+D19</f>
        <v>20000</v>
      </c>
      <c r="E17" s="84">
        <f t="shared" si="0"/>
        <v>-10618.24</v>
      </c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5000</v>
      </c>
      <c r="E19" s="84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4" sqref="A4"/>
    </sheetView>
  </sheetViews>
  <sheetFormatPr defaultRowHeight="14.4"/>
  <cols>
    <col min="1" max="1" width="74.33203125" customWidth="1"/>
    <col min="2" max="2" width="15.33203125" style="1" customWidth="1"/>
    <col min="3" max="3" width="13" customWidth="1"/>
    <col min="4" max="4" width="10.88671875" customWidth="1"/>
    <col min="5" max="5" width="11.44140625" customWidth="1"/>
  </cols>
  <sheetData>
    <row r="1" spans="1:5" ht="65.25" customHeight="1">
      <c r="A1" s="90" t="s">
        <v>30</v>
      </c>
      <c r="B1" s="90"/>
      <c r="C1" s="90"/>
      <c r="D1" s="90"/>
      <c r="E1" s="90"/>
    </row>
    <row r="2" spans="1:5" ht="12.6" customHeight="1">
      <c r="A2" s="4"/>
      <c r="B2" s="4"/>
      <c r="E2" s="6" t="s">
        <v>14</v>
      </c>
    </row>
    <row r="3" spans="1:5" ht="36">
      <c r="A3" s="8"/>
      <c r="B3" s="8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32</v>
      </c>
      <c r="B4" s="61">
        <f>B5+B17</f>
        <v>208730.01</v>
      </c>
      <c r="C4" s="61">
        <f>C5+C17</f>
        <v>152168.49000000002</v>
      </c>
      <c r="D4" s="12">
        <f>D5+D17</f>
        <v>216729.5745851477</v>
      </c>
      <c r="E4" s="12">
        <f>C4-D4</f>
        <v>-64561.084585147677</v>
      </c>
    </row>
    <row r="5" spans="1:5">
      <c r="A5" s="43" t="s">
        <v>11</v>
      </c>
      <c r="B5" s="58">
        <f>SUM(B6:B16)</f>
        <v>167455.65000000002</v>
      </c>
      <c r="C5" s="12">
        <f>SUM(C6:C16)</f>
        <v>127389.83000000002</v>
      </c>
      <c r="D5" s="12">
        <f>SUM(D6:D16)</f>
        <v>168529.5745851477</v>
      </c>
      <c r="E5" s="12">
        <f t="shared" ref="E5:E17" si="0">C5-D5</f>
        <v>-41139.74458514768</v>
      </c>
    </row>
    <row r="6" spans="1:5">
      <c r="A6" s="44"/>
      <c r="B6" s="45"/>
      <c r="C6" s="46"/>
      <c r="D6" s="12"/>
      <c r="E6" s="12"/>
    </row>
    <row r="7" spans="1:5">
      <c r="A7" s="44" t="s">
        <v>2</v>
      </c>
      <c r="B7" s="45">
        <v>26564.04</v>
      </c>
      <c r="C7" s="48">
        <v>20208.27</v>
      </c>
      <c r="D7" s="12">
        <v>21791.262063498201</v>
      </c>
      <c r="E7" s="12">
        <f t="shared" si="0"/>
        <v>-1582.9920634982009</v>
      </c>
    </row>
    <row r="8" spans="1:5">
      <c r="A8" s="44" t="s">
        <v>1</v>
      </c>
      <c r="B8" s="45">
        <v>21557.74</v>
      </c>
      <c r="C8" s="49">
        <v>16399.79</v>
      </c>
      <c r="D8" s="12">
        <v>23582.700131576799</v>
      </c>
      <c r="E8" s="12">
        <f t="shared" si="0"/>
        <v>-7182.9101315767984</v>
      </c>
    </row>
    <row r="9" spans="1:5">
      <c r="A9" s="44" t="s">
        <v>8</v>
      </c>
      <c r="B9" s="45">
        <v>13895.04</v>
      </c>
      <c r="C9" s="50">
        <v>10570.48</v>
      </c>
      <c r="D9" s="12">
        <v>12858.692310424844</v>
      </c>
      <c r="E9" s="12">
        <f t="shared" si="0"/>
        <v>-2288.212310424844</v>
      </c>
    </row>
    <row r="10" spans="1:5">
      <c r="A10" s="44" t="s">
        <v>9</v>
      </c>
      <c r="B10" s="45">
        <v>23907.64</v>
      </c>
      <c r="C10" s="51">
        <v>18187.439999999999</v>
      </c>
      <c r="D10" s="12">
        <v>25054.662262955353</v>
      </c>
      <c r="E10" s="12">
        <f t="shared" si="0"/>
        <v>-6867.2222629553544</v>
      </c>
    </row>
    <row r="11" spans="1:5">
      <c r="A11" s="44" t="s">
        <v>5</v>
      </c>
      <c r="B11" s="45">
        <v>10523.45</v>
      </c>
      <c r="C11" s="52">
        <v>8005.58</v>
      </c>
      <c r="D11" s="12">
        <v>820.80792130717941</v>
      </c>
      <c r="E11" s="12">
        <f t="shared" si="0"/>
        <v>7184.7720786928203</v>
      </c>
    </row>
    <row r="12" spans="1:5">
      <c r="A12" s="44" t="s">
        <v>4</v>
      </c>
      <c r="B12" s="45">
        <v>9093.08</v>
      </c>
      <c r="C12" s="53">
        <v>6917.45</v>
      </c>
      <c r="D12" s="12">
        <v>1193.9592648767086</v>
      </c>
      <c r="E12" s="12">
        <f t="shared" si="0"/>
        <v>5723.4907351232914</v>
      </c>
    </row>
    <row r="13" spans="1:5">
      <c r="A13" s="44" t="s">
        <v>3</v>
      </c>
      <c r="B13" s="45">
        <v>715.19</v>
      </c>
      <c r="C13" s="54">
        <v>544.07000000000005</v>
      </c>
      <c r="D13" s="12">
        <v>95.552716041906365</v>
      </c>
      <c r="E13" s="12">
        <f t="shared" si="0"/>
        <v>448.51728395809369</v>
      </c>
    </row>
    <row r="14" spans="1:5">
      <c r="A14" s="44" t="s">
        <v>6</v>
      </c>
      <c r="B14" s="48">
        <v>4291.1099999999997</v>
      </c>
      <c r="C14" s="55">
        <v>3264.41</v>
      </c>
      <c r="D14" s="12">
        <v>18551.055417370801</v>
      </c>
      <c r="E14" s="12">
        <f t="shared" si="0"/>
        <v>-15286.645417370801</v>
      </c>
    </row>
    <row r="15" spans="1:5">
      <c r="A15" s="44" t="s">
        <v>13</v>
      </c>
      <c r="B15" s="49">
        <v>25951.03</v>
      </c>
      <c r="C15" s="56">
        <v>19741.93</v>
      </c>
      <c r="D15" s="12">
        <v>35716.611709933801</v>
      </c>
      <c r="E15" s="12">
        <f t="shared" si="0"/>
        <v>-15974.6817099338</v>
      </c>
    </row>
    <row r="16" spans="1:5">
      <c r="A16" s="44" t="s">
        <v>7</v>
      </c>
      <c r="B16" s="54">
        <v>30957.33</v>
      </c>
      <c r="C16" s="56">
        <v>23550.41</v>
      </c>
      <c r="D16" s="12">
        <v>28864.270787162099</v>
      </c>
      <c r="E16" s="12">
        <f t="shared" si="0"/>
        <v>-5313.8607871620989</v>
      </c>
    </row>
    <row r="17" spans="1:5">
      <c r="A17" s="43" t="s">
        <v>12</v>
      </c>
      <c r="B17" s="12">
        <v>41274.36</v>
      </c>
      <c r="C17" s="12">
        <v>24778.66</v>
      </c>
      <c r="D17" s="12">
        <f>D18+D19+D20</f>
        <v>48200</v>
      </c>
      <c r="E17" s="12">
        <f t="shared" si="0"/>
        <v>-23421.34</v>
      </c>
    </row>
    <row r="18" spans="1:5">
      <c r="A18" s="30" t="s">
        <v>20</v>
      </c>
      <c r="B18" s="27"/>
      <c r="C18" s="27"/>
      <c r="D18" s="12">
        <v>31000</v>
      </c>
      <c r="E18" s="12"/>
    </row>
    <row r="19" spans="1:5">
      <c r="A19" s="30" t="s">
        <v>22</v>
      </c>
      <c r="B19" s="27"/>
      <c r="C19" s="27"/>
      <c r="D19" s="12">
        <v>2200</v>
      </c>
      <c r="E19" s="12"/>
    </row>
    <row r="20" spans="1:5">
      <c r="A20" s="30" t="s">
        <v>23</v>
      </c>
      <c r="B20" s="27"/>
      <c r="C20" s="27"/>
      <c r="D20" s="12">
        <v>15000</v>
      </c>
      <c r="E20" s="12"/>
    </row>
  </sheetData>
  <mergeCells count="1">
    <mergeCell ref="A1:E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"/>
    </sheetView>
  </sheetViews>
  <sheetFormatPr defaultRowHeight="14.4"/>
  <cols>
    <col min="1" max="1" width="74.33203125" customWidth="1"/>
    <col min="2" max="2" width="14.77734375" style="1" customWidth="1"/>
    <col min="3" max="3" width="15.21875" customWidth="1"/>
    <col min="4" max="4" width="14.6640625" customWidth="1"/>
    <col min="5" max="5" width="13.6640625" customWidth="1"/>
  </cols>
  <sheetData>
    <row r="1" spans="1:5" ht="63.75" customHeight="1">
      <c r="A1" s="90" t="s">
        <v>76</v>
      </c>
      <c r="B1" s="90"/>
      <c r="C1" s="90"/>
      <c r="D1" s="90"/>
      <c r="E1" s="90"/>
    </row>
    <row r="2" spans="1:5" ht="15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47</v>
      </c>
      <c r="B4" s="84">
        <f>B5+B17</f>
        <v>184148.74000000002</v>
      </c>
      <c r="C4" s="84">
        <f>C5+C17</f>
        <v>94658.79</v>
      </c>
      <c r="D4" s="84">
        <f>D5+D17</f>
        <v>155362.29016532432</v>
      </c>
      <c r="E4" s="84">
        <f>C4-D4</f>
        <v>-60703.500165324323</v>
      </c>
    </row>
    <row r="5" spans="1:5">
      <c r="A5" s="2" t="s">
        <v>0</v>
      </c>
      <c r="B5" s="84">
        <f>SUM(B6:B16)</f>
        <v>147273.20000000001</v>
      </c>
      <c r="C5" s="84">
        <f>SUM(C6:C16)</f>
        <v>77818.59</v>
      </c>
      <c r="D5" s="84">
        <f>SUM(D6:D16)</f>
        <v>116462.29016532432</v>
      </c>
      <c r="E5" s="84">
        <f t="shared" ref="E5:E17" si="0">C5-D5</f>
        <v>-38643.700165324321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23362.44</v>
      </c>
      <c r="C7" s="84">
        <v>12344.62</v>
      </c>
      <c r="D7" s="84">
        <v>17383.349482226127</v>
      </c>
      <c r="E7" s="84">
        <f t="shared" si="0"/>
        <v>-5038.7294822261265</v>
      </c>
    </row>
    <row r="8" spans="1:5">
      <c r="A8" s="3" t="s">
        <v>1</v>
      </c>
      <c r="B8" s="84">
        <v>18959.52</v>
      </c>
      <c r="C8" s="84">
        <v>10018.129999999999</v>
      </c>
      <c r="D8" s="84">
        <v>14061.648398231699</v>
      </c>
      <c r="E8" s="84">
        <f t="shared" si="0"/>
        <v>-4043.5183982316994</v>
      </c>
    </row>
    <row r="9" spans="1:5">
      <c r="A9" s="3" t="s">
        <v>8</v>
      </c>
      <c r="B9" s="84">
        <v>12220.35</v>
      </c>
      <c r="C9" s="84">
        <v>6457.19</v>
      </c>
      <c r="D9" s="84">
        <v>13312.110874765338</v>
      </c>
      <c r="E9" s="84">
        <f t="shared" si="0"/>
        <v>-6854.9208747653383</v>
      </c>
    </row>
    <row r="10" spans="1:5">
      <c r="A10" s="3" t="s">
        <v>9</v>
      </c>
      <c r="B10" s="84">
        <v>21026.19</v>
      </c>
      <c r="C10" s="84">
        <v>11110.16</v>
      </c>
      <c r="D10" s="84">
        <v>25938.130715194093</v>
      </c>
      <c r="E10" s="84">
        <f t="shared" si="0"/>
        <v>-14827.970715194093</v>
      </c>
    </row>
    <row r="11" spans="1:5">
      <c r="A11" s="3" t="s">
        <v>5</v>
      </c>
      <c r="B11" s="84">
        <v>9255.1200000000008</v>
      </c>
      <c r="C11" s="84">
        <v>4890.37</v>
      </c>
      <c r="D11" s="84">
        <v>849.75095379398056</v>
      </c>
      <c r="E11" s="84">
        <f t="shared" si="0"/>
        <v>4040.6190462060194</v>
      </c>
    </row>
    <row r="12" spans="1:5">
      <c r="A12" s="3" t="s">
        <v>4</v>
      </c>
      <c r="B12" s="84">
        <v>7997.14</v>
      </c>
      <c r="C12" s="84">
        <v>4225.66</v>
      </c>
      <c r="D12" s="84">
        <v>1236.0602252770545</v>
      </c>
      <c r="E12" s="84">
        <f t="shared" si="0"/>
        <v>2989.5997747229453</v>
      </c>
    </row>
    <row r="13" spans="1:5">
      <c r="A13" s="3" t="s">
        <v>3</v>
      </c>
      <c r="B13" s="84">
        <v>628.99</v>
      </c>
      <c r="C13" s="84">
        <v>332.36</v>
      </c>
      <c r="D13" s="84">
        <v>98.922061406164858</v>
      </c>
      <c r="E13" s="84">
        <f t="shared" si="0"/>
        <v>233.43793859383516</v>
      </c>
    </row>
    <row r="14" spans="1:5">
      <c r="A14" s="3" t="s">
        <v>6</v>
      </c>
      <c r="B14" s="84">
        <v>3773.93</v>
      </c>
      <c r="C14" s="84">
        <v>1994.13</v>
      </c>
      <c r="D14" s="84">
        <v>9887.8412841397694</v>
      </c>
      <c r="E14" s="84">
        <f t="shared" si="0"/>
        <v>-7893.7112841397693</v>
      </c>
    </row>
    <row r="15" spans="1:5">
      <c r="A15" s="3" t="s">
        <v>13</v>
      </c>
      <c r="B15" s="84">
        <v>22823.3</v>
      </c>
      <c r="C15" s="84">
        <v>12059.74</v>
      </c>
      <c r="D15" s="84">
        <v>16623.4215845092</v>
      </c>
      <c r="E15" s="84">
        <f t="shared" si="0"/>
        <v>-4563.6815845092005</v>
      </c>
    </row>
    <row r="16" spans="1:5">
      <c r="A16" s="3" t="s">
        <v>7</v>
      </c>
      <c r="B16" s="84">
        <v>27226.22</v>
      </c>
      <c r="C16" s="84">
        <v>14386.23</v>
      </c>
      <c r="D16" s="84">
        <v>17071.054585780901</v>
      </c>
      <c r="E16" s="84">
        <f t="shared" si="0"/>
        <v>-2684.8245857809015</v>
      </c>
    </row>
    <row r="17" spans="1:5">
      <c r="A17" s="2" t="s">
        <v>10</v>
      </c>
      <c r="B17" s="84">
        <v>36875.54</v>
      </c>
      <c r="C17" s="84">
        <v>16840.2</v>
      </c>
      <c r="D17" s="84">
        <f>D18+D19+D20</f>
        <v>38900</v>
      </c>
      <c r="E17" s="84">
        <f t="shared" si="0"/>
        <v>-22059.8</v>
      </c>
    </row>
    <row r="18" spans="1:5">
      <c r="A18" s="30" t="s">
        <v>33</v>
      </c>
      <c r="B18" s="84"/>
      <c r="C18" s="84"/>
      <c r="D18" s="84">
        <v>500</v>
      </c>
      <c r="E18" s="84"/>
    </row>
    <row r="19" spans="1:5">
      <c r="A19" s="30" t="s">
        <v>20</v>
      </c>
      <c r="B19" s="84"/>
      <c r="C19" s="84"/>
      <c r="D19" s="84">
        <v>33400</v>
      </c>
      <c r="E19" s="84"/>
    </row>
    <row r="20" spans="1:5">
      <c r="A20" s="30" t="s">
        <v>70</v>
      </c>
      <c r="B20" s="84"/>
      <c r="C20" s="84"/>
      <c r="D20" s="84">
        <v>5000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3.77734375" style="1" customWidth="1"/>
    <col min="3" max="3" width="13.5546875" customWidth="1"/>
    <col min="4" max="4" width="13.109375" customWidth="1"/>
    <col min="5" max="5" width="14.33203125" customWidth="1"/>
  </cols>
  <sheetData>
    <row r="1" spans="1:5" ht="64.5" customHeight="1">
      <c r="A1" s="90" t="s">
        <v>77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84">
        <f>B5+B17</f>
        <v>217675.18999999997</v>
      </c>
      <c r="C4" s="84">
        <f>C5+C17</f>
        <v>127868.48</v>
      </c>
      <c r="D4" s="84">
        <f>D5+D17</f>
        <v>185218.50042622056</v>
      </c>
      <c r="E4" s="84">
        <f>C4-D4</f>
        <v>-57350.020426220566</v>
      </c>
    </row>
    <row r="5" spans="1:5">
      <c r="A5" s="2" t="s">
        <v>0</v>
      </c>
      <c r="B5" s="84">
        <f>SUM(B6:B16)</f>
        <v>175075.43999999997</v>
      </c>
      <c r="C5" s="84">
        <f>SUM(C6:C16)</f>
        <v>107113.45</v>
      </c>
      <c r="D5" s="84">
        <f>SUM(D6:D16)</f>
        <v>130818.50042622056</v>
      </c>
      <c r="E5" s="84">
        <f t="shared" ref="E5:E17" si="0">C5-D5</f>
        <v>-23705.050426220565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27772.799999999999</v>
      </c>
      <c r="C7" s="84">
        <v>16991.759999999998</v>
      </c>
      <c r="D7" s="84">
        <v>17286.42413965856</v>
      </c>
      <c r="E7" s="84">
        <f t="shared" si="0"/>
        <v>-294.66413965856191</v>
      </c>
    </row>
    <row r="8" spans="1:5">
      <c r="A8" s="3" t="s">
        <v>1</v>
      </c>
      <c r="B8" s="84">
        <v>22538.69</v>
      </c>
      <c r="C8" s="84">
        <v>13789.47</v>
      </c>
      <c r="D8" s="84">
        <v>13983.244055647616</v>
      </c>
      <c r="E8" s="84">
        <f t="shared" si="0"/>
        <v>-193.77405564761648</v>
      </c>
    </row>
    <row r="9" spans="1:5">
      <c r="A9" s="3" t="s">
        <v>8</v>
      </c>
      <c r="B9" s="84">
        <v>14527.31</v>
      </c>
      <c r="C9" s="84">
        <v>8888</v>
      </c>
      <c r="D9" s="84">
        <v>13237.885771706038</v>
      </c>
      <c r="E9" s="84">
        <f t="shared" si="0"/>
        <v>-4349.8857717060382</v>
      </c>
    </row>
    <row r="10" spans="1:5">
      <c r="A10" s="3" t="s">
        <v>9</v>
      </c>
      <c r="B10" s="84">
        <v>24995.52</v>
      </c>
      <c r="C10" s="84">
        <v>15292.59</v>
      </c>
      <c r="D10" s="84">
        <v>25793.505986357854</v>
      </c>
      <c r="E10" s="84">
        <f t="shared" si="0"/>
        <v>-10500.915986357853</v>
      </c>
    </row>
    <row r="11" spans="1:5">
      <c r="A11" s="3" t="s">
        <v>5</v>
      </c>
      <c r="B11" s="84">
        <v>11002.3</v>
      </c>
      <c r="C11" s="84">
        <v>6731.35</v>
      </c>
      <c r="D11" s="84">
        <v>845.01294847585643</v>
      </c>
      <c r="E11" s="84">
        <f t="shared" si="0"/>
        <v>5886.337051524144</v>
      </c>
    </row>
    <row r="12" spans="1:5">
      <c r="A12" s="3" t="s">
        <v>4</v>
      </c>
      <c r="B12" s="84">
        <v>9506.84</v>
      </c>
      <c r="C12" s="84">
        <v>5816.41</v>
      </c>
      <c r="D12" s="84">
        <v>1229.1682531118734</v>
      </c>
      <c r="E12" s="84">
        <f t="shared" si="0"/>
        <v>4587.2417468881267</v>
      </c>
    </row>
    <row r="13" spans="1:5">
      <c r="A13" s="3" t="s">
        <v>3</v>
      </c>
      <c r="B13" s="84">
        <v>747.73</v>
      </c>
      <c r="C13" s="84">
        <v>457.47</v>
      </c>
      <c r="D13" s="84">
        <v>98.370495972869861</v>
      </c>
      <c r="E13" s="84">
        <f t="shared" si="0"/>
        <v>359.09950402713014</v>
      </c>
    </row>
    <row r="14" spans="1:5">
      <c r="A14" s="3" t="s">
        <v>6</v>
      </c>
      <c r="B14" s="84">
        <v>4486.37</v>
      </c>
      <c r="C14" s="84">
        <v>2744.82</v>
      </c>
      <c r="D14" s="84">
        <v>9832.7090781918378</v>
      </c>
      <c r="E14" s="84">
        <f t="shared" si="0"/>
        <v>-7087.8890781918381</v>
      </c>
    </row>
    <row r="15" spans="1:5">
      <c r="A15" s="3" t="s">
        <v>13</v>
      </c>
      <c r="B15" s="84">
        <v>27131.89</v>
      </c>
      <c r="C15" s="84">
        <v>16599.64</v>
      </c>
      <c r="D15" s="84">
        <v>26474.975839916762</v>
      </c>
      <c r="E15" s="84">
        <f t="shared" si="0"/>
        <v>-9875.3358399167628</v>
      </c>
    </row>
    <row r="16" spans="1:5">
      <c r="A16" s="3" t="s">
        <v>7</v>
      </c>
      <c r="B16" s="84">
        <v>32365.99</v>
      </c>
      <c r="C16" s="84">
        <v>19801.939999999999</v>
      </c>
      <c r="D16" s="84">
        <v>22037.203857181299</v>
      </c>
      <c r="E16" s="84">
        <f t="shared" si="0"/>
        <v>-2235.2638571813004</v>
      </c>
    </row>
    <row r="17" spans="1:5">
      <c r="A17" s="2" t="s">
        <v>10</v>
      </c>
      <c r="B17" s="84">
        <v>42599.75</v>
      </c>
      <c r="C17" s="84">
        <v>20755.03</v>
      </c>
      <c r="D17" s="84">
        <f>D18+D19+D20</f>
        <v>54400</v>
      </c>
      <c r="E17" s="84">
        <f t="shared" si="0"/>
        <v>-33644.97</v>
      </c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6000</v>
      </c>
      <c r="E19" s="84"/>
    </row>
    <row r="20" spans="1:5">
      <c r="A20" s="3" t="s">
        <v>78</v>
      </c>
      <c r="B20" s="84"/>
      <c r="C20" s="84"/>
      <c r="D20" s="84">
        <v>33400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20"/>
  <sheetViews>
    <sheetView topLeftCell="A4" workbookViewId="0">
      <selection activeCell="A18" sqref="A18:E20"/>
    </sheetView>
  </sheetViews>
  <sheetFormatPr defaultRowHeight="14.4"/>
  <cols>
    <col min="1" max="1" width="74.33203125" customWidth="1"/>
    <col min="2" max="2" width="15.44140625" style="1" customWidth="1"/>
    <col min="3" max="3" width="16.21875" customWidth="1"/>
    <col min="4" max="4" width="13.6640625" customWidth="1"/>
    <col min="5" max="5" width="12.5546875" customWidth="1"/>
  </cols>
  <sheetData>
    <row r="1" spans="1:5" ht="75.75" customHeight="1">
      <c r="A1" s="90" t="s">
        <v>79</v>
      </c>
      <c r="B1" s="90"/>
      <c r="C1" s="90"/>
      <c r="D1" s="90"/>
      <c r="E1" s="90"/>
    </row>
    <row r="2" spans="1:5" ht="15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215416.33</v>
      </c>
      <c r="C4" s="87">
        <f>C5+C17</f>
        <v>182611.12000000002</v>
      </c>
      <c r="D4" s="87">
        <f>D5+D17</f>
        <v>235704.27645265713</v>
      </c>
      <c r="E4" s="87">
        <f>C4-D4</f>
        <v>-53093.156452657102</v>
      </c>
    </row>
    <row r="5" spans="1:5">
      <c r="A5" s="2" t="s">
        <v>0</v>
      </c>
      <c r="B5" s="87">
        <f>SUM(B6:B16)</f>
        <v>172050.55</v>
      </c>
      <c r="C5" s="87">
        <f>SUM(C6:C16)</f>
        <v>148953.65000000002</v>
      </c>
      <c r="D5" s="87">
        <f>SUM(D6:D16)</f>
        <v>180504.27645265713</v>
      </c>
      <c r="E5" s="87">
        <f t="shared" ref="E5:E17" si="0">C5-D5</f>
        <v>-31550.626452657103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27292.95</v>
      </c>
      <c r="C7" s="87">
        <v>23629.01</v>
      </c>
      <c r="D7" s="87">
        <v>27389.6707002197</v>
      </c>
      <c r="E7" s="87">
        <f t="shared" si="0"/>
        <v>-3760.6607002197015</v>
      </c>
    </row>
    <row r="8" spans="1:5">
      <c r="A8" s="3" t="s">
        <v>1</v>
      </c>
      <c r="B8" s="87">
        <v>22149.279999999999</v>
      </c>
      <c r="C8" s="87">
        <v>19175.849999999999</v>
      </c>
      <c r="D8" s="87">
        <v>24066.761724921998</v>
      </c>
      <c r="E8" s="87">
        <f t="shared" si="0"/>
        <v>-4890.9117249219998</v>
      </c>
    </row>
    <row r="9" spans="1:5">
      <c r="A9" s="3" t="s">
        <v>8</v>
      </c>
      <c r="B9" s="87">
        <v>14276.31</v>
      </c>
      <c r="C9" s="87">
        <v>12359.79</v>
      </c>
      <c r="D9" s="87">
        <v>13316.95164235616</v>
      </c>
      <c r="E9" s="87">
        <f t="shared" si="0"/>
        <v>-957.16164235615906</v>
      </c>
    </row>
    <row r="10" spans="1:5">
      <c r="A10" s="3" t="s">
        <v>9</v>
      </c>
      <c r="B10" s="87">
        <v>24563.65</v>
      </c>
      <c r="C10" s="87">
        <v>21266.11</v>
      </c>
      <c r="D10" s="87">
        <v>25947.562762726888</v>
      </c>
      <c r="E10" s="87">
        <f t="shared" si="0"/>
        <v>-4681.4527627268872</v>
      </c>
    </row>
    <row r="11" spans="1:5">
      <c r="A11" s="3" t="s">
        <v>5</v>
      </c>
      <c r="B11" s="87">
        <v>10812.21</v>
      </c>
      <c r="C11" s="87">
        <v>9360.7199999999993</v>
      </c>
      <c r="D11" s="87">
        <v>10850.059954140799</v>
      </c>
      <c r="E11" s="87">
        <f t="shared" si="0"/>
        <v>-1489.3399541407998</v>
      </c>
    </row>
    <row r="12" spans="1:5">
      <c r="A12" s="3" t="s">
        <v>4</v>
      </c>
      <c r="B12" s="87">
        <v>9342.59</v>
      </c>
      <c r="C12" s="87">
        <v>8088.39</v>
      </c>
      <c r="D12" s="87">
        <v>9236.5097017226108</v>
      </c>
      <c r="E12" s="87">
        <f t="shared" si="0"/>
        <v>-1148.1197017226104</v>
      </c>
    </row>
    <row r="13" spans="1:5">
      <c r="A13" s="3" t="s">
        <v>3</v>
      </c>
      <c r="B13" s="87">
        <v>734.81</v>
      </c>
      <c r="C13" s="87">
        <v>636.16999999999996</v>
      </c>
      <c r="D13" s="87">
        <v>98.958033064857986</v>
      </c>
      <c r="E13" s="87">
        <f t="shared" si="0"/>
        <v>537.21196693514196</v>
      </c>
    </row>
    <row r="14" spans="1:5">
      <c r="A14" s="3" t="s">
        <v>6</v>
      </c>
      <c r="B14" s="87">
        <v>4408.8599999999997</v>
      </c>
      <c r="C14" s="87">
        <v>3816.99</v>
      </c>
      <c r="D14" s="87">
        <v>9891.4368627885469</v>
      </c>
      <c r="E14" s="87">
        <f t="shared" si="0"/>
        <v>-6074.4468627885472</v>
      </c>
    </row>
    <row r="15" spans="1:5">
      <c r="A15" s="3" t="s">
        <v>13</v>
      </c>
      <c r="B15" s="87">
        <v>26663.11</v>
      </c>
      <c r="C15" s="87">
        <v>23083.73</v>
      </c>
      <c r="D15" s="87">
        <v>36633.102828721698</v>
      </c>
      <c r="E15" s="87">
        <f t="shared" si="0"/>
        <v>-13549.372828721698</v>
      </c>
    </row>
    <row r="16" spans="1:5">
      <c r="A16" s="3" t="s">
        <v>7</v>
      </c>
      <c r="B16" s="87">
        <v>31806.78</v>
      </c>
      <c r="C16" s="87">
        <v>27536.89</v>
      </c>
      <c r="D16" s="87">
        <v>23073.2622419939</v>
      </c>
      <c r="E16" s="87">
        <f t="shared" si="0"/>
        <v>4463.6277580060996</v>
      </c>
    </row>
    <row r="17" spans="1:5">
      <c r="A17" s="2" t="s">
        <v>10</v>
      </c>
      <c r="B17" s="87">
        <v>43365.78</v>
      </c>
      <c r="C17" s="87">
        <v>33657.47</v>
      </c>
      <c r="D17" s="87">
        <f>D18+D19+D20</f>
        <v>55200</v>
      </c>
      <c r="E17" s="87">
        <f t="shared" si="0"/>
        <v>-21542.53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5.44140625" style="1" customWidth="1"/>
    <col min="3" max="3" width="13.109375" customWidth="1"/>
    <col min="4" max="4" width="14.5546875" customWidth="1"/>
    <col min="5" max="5" width="13.6640625" customWidth="1"/>
  </cols>
  <sheetData>
    <row r="1" spans="1:5" ht="75" customHeight="1">
      <c r="A1" s="90" t="s">
        <v>81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218222.23000000004</v>
      </c>
      <c r="C4" s="87">
        <f>C5+C17</f>
        <v>101240.41999999998</v>
      </c>
      <c r="D4" s="87">
        <f>D5+D17</f>
        <v>185816.01134109206</v>
      </c>
      <c r="E4" s="87">
        <f>C4-D4</f>
        <v>-84575.591341092077</v>
      </c>
    </row>
    <row r="5" spans="1:5">
      <c r="A5" s="2" t="s">
        <v>0</v>
      </c>
      <c r="B5" s="87">
        <f>SUM(B6:B16)</f>
        <v>174872.53000000003</v>
      </c>
      <c r="C5" s="87">
        <f>SUM(C6:C16)</f>
        <v>80675.919999999984</v>
      </c>
      <c r="D5" s="87">
        <f>SUM(D6:D16)</f>
        <v>130316.01134109207</v>
      </c>
      <c r="E5" s="87">
        <f t="shared" ref="E5:E17" si="0">C5-D5</f>
        <v>-49640.091341092091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27740.61</v>
      </c>
      <c r="C7" s="87">
        <v>12797.89</v>
      </c>
      <c r="D7" s="87">
        <v>17511.880914761376</v>
      </c>
      <c r="E7" s="87">
        <f t="shared" si="0"/>
        <v>-4713.9909147613762</v>
      </c>
    </row>
    <row r="8" spans="1:5">
      <c r="A8" s="3" t="s">
        <v>1</v>
      </c>
      <c r="B8" s="87">
        <v>22512.57</v>
      </c>
      <c r="C8" s="87">
        <v>10385.98</v>
      </c>
      <c r="D8" s="87">
        <v>14165.619374267108</v>
      </c>
      <c r="E8" s="87">
        <f t="shared" si="0"/>
        <v>-3779.639374267108</v>
      </c>
    </row>
    <row r="9" spans="1:5">
      <c r="A9" s="3" t="s">
        <v>8</v>
      </c>
      <c r="B9" s="87">
        <v>14510.47</v>
      </c>
      <c r="C9" s="87">
        <v>6694.28</v>
      </c>
      <c r="D9" s="87">
        <v>13410.539815778753</v>
      </c>
      <c r="E9" s="87">
        <f t="shared" si="0"/>
        <v>-6716.2598157787534</v>
      </c>
    </row>
    <row r="10" spans="1:5">
      <c r="A10" s="3" t="s">
        <v>9</v>
      </c>
      <c r="B10" s="87">
        <v>24966.55</v>
      </c>
      <c r="C10" s="87">
        <v>11518.1</v>
      </c>
      <c r="D10" s="87">
        <v>26129.915681694314</v>
      </c>
      <c r="E10" s="87">
        <f t="shared" si="0"/>
        <v>-14611.815681694314</v>
      </c>
    </row>
    <row r="11" spans="1:5">
      <c r="A11" s="3" t="s">
        <v>5</v>
      </c>
      <c r="B11" s="87">
        <v>10989.55</v>
      </c>
      <c r="C11" s="87">
        <v>5069.93</v>
      </c>
      <c r="D11" s="87">
        <v>856.03396084627548</v>
      </c>
      <c r="E11" s="87">
        <f t="shared" si="0"/>
        <v>4213.8960391537248</v>
      </c>
    </row>
    <row r="12" spans="1:5">
      <c r="A12" s="3" t="s">
        <v>4</v>
      </c>
      <c r="B12" s="87">
        <v>9495.82</v>
      </c>
      <c r="C12" s="87">
        <v>4380.82</v>
      </c>
      <c r="D12" s="87">
        <v>1245.1995796700121</v>
      </c>
      <c r="E12" s="87">
        <f t="shared" si="0"/>
        <v>3135.6204203299876</v>
      </c>
    </row>
    <row r="13" spans="1:5">
      <c r="A13" s="3" t="s">
        <v>3</v>
      </c>
      <c r="B13" s="87">
        <v>746.86</v>
      </c>
      <c r="C13" s="87">
        <v>344.56</v>
      </c>
      <c r="D13" s="87">
        <v>99.653485132925582</v>
      </c>
      <c r="E13" s="87">
        <f t="shared" si="0"/>
        <v>244.90651486707441</v>
      </c>
    </row>
    <row r="14" spans="1:5">
      <c r="A14" s="3" t="s">
        <v>6</v>
      </c>
      <c r="B14" s="87">
        <v>4481.18</v>
      </c>
      <c r="C14" s="87">
        <v>2067.35</v>
      </c>
      <c r="D14" s="87">
        <v>9960.9513833315905</v>
      </c>
      <c r="E14" s="87">
        <f t="shared" si="0"/>
        <v>-7893.6013833315901</v>
      </c>
    </row>
    <row r="15" spans="1:5">
      <c r="A15" s="3" t="s">
        <v>13</v>
      </c>
      <c r="B15" s="87">
        <v>27100.44</v>
      </c>
      <c r="C15" s="87">
        <v>12502.55</v>
      </c>
      <c r="D15" s="87">
        <v>26820.273550164336</v>
      </c>
      <c r="E15" s="87">
        <f t="shared" si="0"/>
        <v>-14317.723550164337</v>
      </c>
    </row>
    <row r="16" spans="1:5">
      <c r="A16" s="3" t="s">
        <v>7</v>
      </c>
      <c r="B16" s="87">
        <v>32328.48</v>
      </c>
      <c r="C16" s="87">
        <v>14914.46</v>
      </c>
      <c r="D16" s="87">
        <v>20115.943595445398</v>
      </c>
      <c r="E16" s="87">
        <f t="shared" si="0"/>
        <v>-5201.4835954453993</v>
      </c>
    </row>
    <row r="17" spans="1:5">
      <c r="A17" s="2" t="s">
        <v>10</v>
      </c>
      <c r="B17" s="87">
        <v>43349.7</v>
      </c>
      <c r="C17" s="87">
        <v>20564.5</v>
      </c>
      <c r="D17" s="87">
        <f>D18+D19+D20+D21</f>
        <v>55500</v>
      </c>
      <c r="E17" s="87">
        <f t="shared" si="0"/>
        <v>-34935.5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  <row r="21" spans="1:5">
      <c r="A21" s="30" t="s">
        <v>80</v>
      </c>
      <c r="B21" s="87"/>
      <c r="C21" s="87"/>
      <c r="D21" s="87">
        <v>300</v>
      </c>
      <c r="E21" s="87"/>
    </row>
  </sheetData>
  <mergeCells count="1">
    <mergeCell ref="A1:E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4" style="1" customWidth="1"/>
    <col min="3" max="3" width="13.77734375" customWidth="1"/>
    <col min="4" max="4" width="13.33203125" customWidth="1"/>
    <col min="5" max="5" width="12.6640625" customWidth="1"/>
  </cols>
  <sheetData>
    <row r="1" spans="1:5" ht="69" customHeight="1">
      <c r="A1" s="90" t="s">
        <v>82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4">
        <f>B5+B17</f>
        <v>213217.9</v>
      </c>
      <c r="C4" s="84">
        <f>C5+C17</f>
        <v>112500.24000000002</v>
      </c>
      <c r="D4" s="84">
        <f>D5+D17</f>
        <v>184124.13932598557</v>
      </c>
      <c r="E4" s="84">
        <f>C4-D4</f>
        <v>-71623.899325985549</v>
      </c>
    </row>
    <row r="5" spans="1:5">
      <c r="A5" s="2" t="s">
        <v>0</v>
      </c>
      <c r="B5" s="84">
        <f>SUM(B6:B16)</f>
        <v>170646.94</v>
      </c>
      <c r="C5" s="84">
        <f>SUM(C6:C16)</f>
        <v>88511.340000000011</v>
      </c>
      <c r="D5" s="84">
        <f>SUM(D6:D16)</f>
        <v>128924.13932598555</v>
      </c>
      <c r="E5" s="84">
        <f t="shared" ref="E5:E17" si="0">C5-D5</f>
        <v>-40412.799325985543</v>
      </c>
    </row>
    <row r="6" spans="1:5">
      <c r="A6" s="3"/>
      <c r="B6" s="84"/>
      <c r="C6" s="84"/>
      <c r="D6" s="84"/>
      <c r="E6" s="84"/>
    </row>
    <row r="7" spans="1:5">
      <c r="A7" s="3" t="s">
        <v>2</v>
      </c>
      <c r="B7" s="84">
        <v>27070.29</v>
      </c>
      <c r="C7" s="84">
        <v>14040.85</v>
      </c>
      <c r="D7" s="84">
        <v>17452.88288015503</v>
      </c>
      <c r="E7" s="84">
        <f t="shared" si="0"/>
        <v>-3412.0328801550295</v>
      </c>
    </row>
    <row r="8" spans="1:5">
      <c r="A8" s="3" t="s">
        <v>1</v>
      </c>
      <c r="B8" s="84">
        <v>21968.58</v>
      </c>
      <c r="C8" s="84">
        <v>11394.69</v>
      </c>
      <c r="D8" s="84">
        <v>14117.894991824622</v>
      </c>
      <c r="E8" s="84">
        <f t="shared" si="0"/>
        <v>-2723.2049918246212</v>
      </c>
    </row>
    <row r="9" spans="1:5">
      <c r="A9" s="3" t="s">
        <v>8</v>
      </c>
      <c r="B9" s="84">
        <v>14159.84</v>
      </c>
      <c r="C9" s="84">
        <v>7344.44</v>
      </c>
      <c r="D9" s="84">
        <v>13365.359318264396</v>
      </c>
      <c r="E9" s="84">
        <f t="shared" si="0"/>
        <v>-6020.9193182643967</v>
      </c>
    </row>
    <row r="10" spans="1:5">
      <c r="A10" s="3" t="s">
        <v>9</v>
      </c>
      <c r="B10" s="84">
        <v>24363.26</v>
      </c>
      <c r="C10" s="84">
        <v>12636.76</v>
      </c>
      <c r="D10" s="84">
        <v>26041.883238054863</v>
      </c>
      <c r="E10" s="84">
        <f t="shared" si="0"/>
        <v>-13405.123238054863</v>
      </c>
    </row>
    <row r="11" spans="1:5">
      <c r="A11" s="3" t="s">
        <v>5</v>
      </c>
      <c r="B11" s="84">
        <v>10724</v>
      </c>
      <c r="C11" s="84">
        <v>5562.33</v>
      </c>
      <c r="D11" s="84">
        <v>853.14995760915644</v>
      </c>
      <c r="E11" s="84">
        <f t="shared" si="0"/>
        <v>4709.1800423908435</v>
      </c>
    </row>
    <row r="12" spans="1:5">
      <c r="A12" s="3" t="s">
        <v>4</v>
      </c>
      <c r="B12" s="84">
        <v>9266.3700000000008</v>
      </c>
      <c r="C12" s="84">
        <v>4806.29</v>
      </c>
      <c r="D12" s="84">
        <v>1241.0044661781626</v>
      </c>
      <c r="E12" s="84">
        <f t="shared" si="0"/>
        <v>3565.2855338218374</v>
      </c>
    </row>
    <row r="13" spans="1:5">
      <c r="A13" s="3" t="s">
        <v>3</v>
      </c>
      <c r="B13" s="84">
        <v>728.82</v>
      </c>
      <c r="C13" s="84">
        <v>378.02</v>
      </c>
      <c r="D13" s="84">
        <v>99.317749651789498</v>
      </c>
      <c r="E13" s="84">
        <f t="shared" si="0"/>
        <v>278.7022503482105</v>
      </c>
    </row>
    <row r="14" spans="1:5">
      <c r="A14" s="3" t="s">
        <v>6</v>
      </c>
      <c r="B14" s="84">
        <v>4372.8900000000003</v>
      </c>
      <c r="C14" s="84">
        <v>2268.14</v>
      </c>
      <c r="D14" s="84">
        <v>9927.3926492763276</v>
      </c>
      <c r="E14" s="84">
        <f t="shared" si="0"/>
        <v>-7659.2526492763282</v>
      </c>
    </row>
    <row r="15" spans="1:5">
      <c r="A15" s="3" t="s">
        <v>13</v>
      </c>
      <c r="B15" s="84">
        <v>26445.59</v>
      </c>
      <c r="C15" s="84">
        <v>13716.83</v>
      </c>
      <c r="D15" s="84">
        <v>26729.915270847214</v>
      </c>
      <c r="E15" s="84">
        <f t="shared" si="0"/>
        <v>-13013.085270847214</v>
      </c>
    </row>
    <row r="16" spans="1:5">
      <c r="A16" s="3" t="s">
        <v>7</v>
      </c>
      <c r="B16" s="84">
        <v>31547.3</v>
      </c>
      <c r="C16" s="84">
        <v>16362.99</v>
      </c>
      <c r="D16" s="84">
        <v>19095.338804124</v>
      </c>
      <c r="E16" s="84">
        <f t="shared" si="0"/>
        <v>-2732.3488041239998</v>
      </c>
    </row>
    <row r="17" spans="1:5">
      <c r="A17" s="2" t="s">
        <v>10</v>
      </c>
      <c r="B17" s="84">
        <v>42570.96</v>
      </c>
      <c r="C17" s="84">
        <v>23988.9</v>
      </c>
      <c r="D17" s="84">
        <f>D18+D19+D20</f>
        <v>55200</v>
      </c>
      <c r="E17" s="84">
        <f t="shared" si="0"/>
        <v>-31211.1</v>
      </c>
    </row>
    <row r="18" spans="1:5">
      <c r="A18" s="30" t="s">
        <v>23</v>
      </c>
      <c r="B18" s="84"/>
      <c r="C18" s="84"/>
      <c r="D18" s="84">
        <v>15000</v>
      </c>
      <c r="E18" s="84"/>
    </row>
    <row r="19" spans="1:5">
      <c r="A19" s="30" t="s">
        <v>70</v>
      </c>
      <c r="B19" s="84"/>
      <c r="C19" s="84"/>
      <c r="D19" s="84">
        <v>6000</v>
      </c>
      <c r="E19" s="84"/>
    </row>
    <row r="20" spans="1:5">
      <c r="A20" s="3" t="s">
        <v>78</v>
      </c>
      <c r="B20" s="84"/>
      <c r="C20" s="84"/>
      <c r="D20" s="84">
        <v>34200</v>
      </c>
      <c r="E20" s="84"/>
    </row>
  </sheetData>
  <mergeCells count="1">
    <mergeCell ref="A1:E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3.109375" style="1" customWidth="1"/>
    <col min="3" max="3" width="14.109375" customWidth="1"/>
    <col min="4" max="4" width="14.6640625" customWidth="1"/>
    <col min="5" max="5" width="15.6640625" customWidth="1"/>
  </cols>
  <sheetData>
    <row r="1" spans="1:5" ht="61.5" customHeight="1">
      <c r="A1" s="90" t="s">
        <v>83</v>
      </c>
      <c r="B1" s="90"/>
      <c r="C1" s="90"/>
      <c r="D1" s="90"/>
      <c r="E1" s="90"/>
    </row>
    <row r="2" spans="1:5" ht="17.399999999999999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191070.36000000002</v>
      </c>
      <c r="C4" s="87">
        <f>C5+C17</f>
        <v>113626.87999999998</v>
      </c>
      <c r="D4" s="87">
        <f>D5+D17</f>
        <v>176200.44100466292</v>
      </c>
      <c r="E4" s="87">
        <f>C4-D4</f>
        <v>-62573.561004662944</v>
      </c>
    </row>
    <row r="5" spans="1:5">
      <c r="A5" s="2" t="s">
        <v>0</v>
      </c>
      <c r="B5" s="87">
        <f>SUM(B6:B16)</f>
        <v>151136.82</v>
      </c>
      <c r="C5" s="87">
        <f>SUM(C6:C16)</f>
        <v>90747.729999999981</v>
      </c>
      <c r="D5" s="87">
        <f>SUM(D6:D16)</f>
        <v>121000.44100466292</v>
      </c>
      <c r="E5" s="87">
        <f t="shared" ref="E5:E17" si="0">C5-D5</f>
        <v>-30252.711004662939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23975.33</v>
      </c>
      <c r="C7" s="87">
        <v>14395.61</v>
      </c>
      <c r="D7" s="87">
        <v>17313.816084297221</v>
      </c>
      <c r="E7" s="87">
        <f t="shared" si="0"/>
        <v>-2918.2060842972205</v>
      </c>
    </row>
    <row r="8" spans="1:5">
      <c r="A8" s="3" t="s">
        <v>1</v>
      </c>
      <c r="B8" s="87">
        <v>19456.91</v>
      </c>
      <c r="C8" s="87">
        <v>11682.59</v>
      </c>
      <c r="D8" s="87">
        <v>14005.40180463877</v>
      </c>
      <c r="E8" s="87">
        <f t="shared" si="0"/>
        <v>-2322.8118046387699</v>
      </c>
    </row>
    <row r="9" spans="1:5">
      <c r="A9" s="3" t="s">
        <v>8</v>
      </c>
      <c r="B9" s="87">
        <v>12540.94</v>
      </c>
      <c r="C9" s="87">
        <v>7530.01</v>
      </c>
      <c r="D9" s="87">
        <v>13258.862431266276</v>
      </c>
      <c r="E9" s="87">
        <f t="shared" si="0"/>
        <v>-5728.8524312662757</v>
      </c>
    </row>
    <row r="10" spans="1:5">
      <c r="A10" s="3" t="s">
        <v>9</v>
      </c>
      <c r="B10" s="87">
        <v>21577.8</v>
      </c>
      <c r="C10" s="87">
        <v>12956.05</v>
      </c>
      <c r="D10" s="87">
        <v>25834.378192333315</v>
      </c>
      <c r="E10" s="87">
        <f t="shared" si="0"/>
        <v>-12878.328192333316</v>
      </c>
    </row>
    <row r="11" spans="1:5">
      <c r="A11" s="3" t="s">
        <v>5</v>
      </c>
      <c r="B11" s="87">
        <v>9497.92</v>
      </c>
      <c r="C11" s="87">
        <v>5702.88</v>
      </c>
      <c r="D11" s="87">
        <v>846.35194997880467</v>
      </c>
      <c r="E11" s="87">
        <f t="shared" si="0"/>
        <v>4856.5280500211957</v>
      </c>
    </row>
    <row r="12" spans="1:5">
      <c r="A12" s="3" t="s">
        <v>4</v>
      </c>
      <c r="B12" s="87">
        <v>8206.94</v>
      </c>
      <c r="C12" s="87">
        <v>4927.7299999999996</v>
      </c>
      <c r="D12" s="87">
        <v>1231.1159843759463</v>
      </c>
      <c r="E12" s="87">
        <f t="shared" si="0"/>
        <v>3696.6140156240535</v>
      </c>
    </row>
    <row r="13" spans="1:5">
      <c r="A13" s="3" t="s">
        <v>3</v>
      </c>
      <c r="B13" s="87">
        <v>645.49</v>
      </c>
      <c r="C13" s="87">
        <v>387.57</v>
      </c>
      <c r="D13" s="87">
        <v>98.526373160540189</v>
      </c>
      <c r="E13" s="87">
        <f t="shared" si="0"/>
        <v>289.04362683945982</v>
      </c>
    </row>
    <row r="14" spans="1:5">
      <c r="A14" s="3" t="s">
        <v>6</v>
      </c>
      <c r="B14" s="87">
        <v>3872.94</v>
      </c>
      <c r="C14" s="87">
        <v>2325.4499999999998</v>
      </c>
      <c r="D14" s="87">
        <v>9848.2899190032094</v>
      </c>
      <c r="E14" s="87">
        <f t="shared" si="0"/>
        <v>-7522.8399190032096</v>
      </c>
    </row>
    <row r="15" spans="1:5">
      <c r="A15" s="3" t="s">
        <v>13</v>
      </c>
      <c r="B15" s="87">
        <v>23422.06</v>
      </c>
      <c r="C15" s="87">
        <v>14063.41</v>
      </c>
      <c r="D15" s="87">
        <v>26516.927898171143</v>
      </c>
      <c r="E15" s="87">
        <f t="shared" si="0"/>
        <v>-12453.517898171143</v>
      </c>
    </row>
    <row r="16" spans="1:5">
      <c r="A16" s="3" t="s">
        <v>7</v>
      </c>
      <c r="B16" s="87">
        <v>27940.49</v>
      </c>
      <c r="C16" s="87">
        <v>16776.43</v>
      </c>
      <c r="D16" s="87">
        <v>12046.770367437701</v>
      </c>
      <c r="E16" s="87">
        <f t="shared" si="0"/>
        <v>4729.6596325622995</v>
      </c>
    </row>
    <row r="17" spans="1:5">
      <c r="A17" s="2" t="s">
        <v>10</v>
      </c>
      <c r="B17" s="87">
        <v>39933.54</v>
      </c>
      <c r="C17" s="87">
        <v>22879.15</v>
      </c>
      <c r="D17" s="87">
        <f>D18+D19+D20</f>
        <v>55200</v>
      </c>
      <c r="E17" s="87">
        <f t="shared" si="0"/>
        <v>-32320.85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3.6640625" style="1" customWidth="1"/>
    <col min="3" max="3" width="12.77734375" customWidth="1"/>
    <col min="4" max="4" width="13.44140625" customWidth="1"/>
    <col min="5" max="5" width="14.21875" customWidth="1"/>
  </cols>
  <sheetData>
    <row r="1" spans="1:5" ht="63" customHeight="1">
      <c r="A1" s="90" t="s">
        <v>84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212434.44</v>
      </c>
      <c r="C4" s="87">
        <f>C5+C17</f>
        <v>132680.60999999999</v>
      </c>
      <c r="D4" s="87">
        <f>D5+D17</f>
        <v>186747.60910285558</v>
      </c>
      <c r="E4" s="87">
        <f>C4-D4</f>
        <v>-54066.999102855596</v>
      </c>
    </row>
    <row r="5" spans="1:5">
      <c r="A5" s="2" t="s">
        <v>0</v>
      </c>
      <c r="B5" s="87">
        <f>SUM(B6:B16)</f>
        <v>170251.4</v>
      </c>
      <c r="C5" s="87">
        <f>SUM(C6:C16)</f>
        <v>105194</v>
      </c>
      <c r="D5" s="87">
        <f>SUM(D6:D16)</f>
        <v>131547.60910285558</v>
      </c>
      <c r="E5" s="87">
        <f t="shared" ref="E5:E17" si="0">C5-D5</f>
        <v>-26353.609102855582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27007.54</v>
      </c>
      <c r="C7" s="87">
        <v>16687.27</v>
      </c>
      <c r="D7" s="87">
        <v>17697.30330923845</v>
      </c>
      <c r="E7" s="87">
        <f t="shared" si="0"/>
        <v>-1010.0333092384499</v>
      </c>
    </row>
    <row r="8" spans="1:5">
      <c r="A8" s="3" t="s">
        <v>1</v>
      </c>
      <c r="B8" s="87">
        <v>21917.66</v>
      </c>
      <c r="C8" s="87">
        <v>13542.36</v>
      </c>
      <c r="D8" s="87">
        <v>14315.610290514911</v>
      </c>
      <c r="E8" s="87">
        <f t="shared" si="0"/>
        <v>-773.25029051491038</v>
      </c>
    </row>
    <row r="9" spans="1:5">
      <c r="A9" s="3" t="s">
        <v>8</v>
      </c>
      <c r="B9" s="87">
        <v>14127.02</v>
      </c>
      <c r="C9" s="87">
        <v>8728.73</v>
      </c>
      <c r="D9" s="87">
        <v>13552.535665109583</v>
      </c>
      <c r="E9" s="87">
        <f t="shared" si="0"/>
        <v>-4823.8056651095831</v>
      </c>
    </row>
    <row r="10" spans="1:5">
      <c r="A10" s="3" t="s">
        <v>9</v>
      </c>
      <c r="B10" s="87">
        <v>24306.79</v>
      </c>
      <c r="C10" s="87">
        <v>15018.55</v>
      </c>
      <c r="D10" s="87">
        <v>26406.589075989712</v>
      </c>
      <c r="E10" s="87">
        <f t="shared" si="0"/>
        <v>-11388.039075989713</v>
      </c>
    </row>
    <row r="11" spans="1:5">
      <c r="A11" s="3" t="s">
        <v>5</v>
      </c>
      <c r="B11" s="87">
        <v>10699.14</v>
      </c>
      <c r="C11" s="87">
        <v>6610.73</v>
      </c>
      <c r="D11" s="87">
        <v>865.09797102007781</v>
      </c>
      <c r="E11" s="87">
        <f t="shared" si="0"/>
        <v>5745.6320289799214</v>
      </c>
    </row>
    <row r="12" spans="1:5">
      <c r="A12" s="3" t="s">
        <v>4</v>
      </c>
      <c r="B12" s="87">
        <v>9244.89</v>
      </c>
      <c r="C12" s="87">
        <v>5712.18</v>
      </c>
      <c r="D12" s="87">
        <v>1258.3842220729673</v>
      </c>
      <c r="E12" s="87">
        <f t="shared" si="0"/>
        <v>4453.7957779270328</v>
      </c>
    </row>
    <row r="13" spans="1:5">
      <c r="A13" s="3" t="s">
        <v>3</v>
      </c>
      <c r="B13" s="87">
        <v>727.13</v>
      </c>
      <c r="C13" s="87">
        <v>449.27</v>
      </c>
      <c r="D13" s="87">
        <v>100.70865378792466</v>
      </c>
      <c r="E13" s="87">
        <f t="shared" si="0"/>
        <v>348.56134621207531</v>
      </c>
    </row>
    <row r="14" spans="1:5">
      <c r="A14" s="3" t="s">
        <v>6</v>
      </c>
      <c r="B14" s="87">
        <v>4362.76</v>
      </c>
      <c r="C14" s="87">
        <v>2695.64</v>
      </c>
      <c r="D14" s="87">
        <v>10066.421690362413</v>
      </c>
      <c r="E14" s="87">
        <f t="shared" si="0"/>
        <v>-7370.7816903624134</v>
      </c>
    </row>
    <row r="15" spans="1:5">
      <c r="A15" s="3" t="s">
        <v>13</v>
      </c>
      <c r="B15" s="87">
        <v>26384.29</v>
      </c>
      <c r="C15" s="87">
        <v>16302.18</v>
      </c>
      <c r="D15" s="87">
        <v>27104.256713732433</v>
      </c>
      <c r="E15" s="87">
        <f t="shared" si="0"/>
        <v>-10802.076713732433</v>
      </c>
    </row>
    <row r="16" spans="1:5">
      <c r="A16" s="3" t="s">
        <v>7</v>
      </c>
      <c r="B16" s="87">
        <v>31474.18</v>
      </c>
      <c r="C16" s="87">
        <v>19447.09</v>
      </c>
      <c r="D16" s="87">
        <v>20180.701511027099</v>
      </c>
      <c r="E16" s="87">
        <f t="shared" si="0"/>
        <v>-733.61151102709846</v>
      </c>
    </row>
    <row r="17" spans="1:5">
      <c r="A17" s="2" t="s">
        <v>10</v>
      </c>
      <c r="B17" s="87">
        <v>42183.040000000001</v>
      </c>
      <c r="C17" s="87">
        <v>27486.61</v>
      </c>
      <c r="D17" s="87">
        <f>D18+D19+D20</f>
        <v>55200</v>
      </c>
      <c r="E17" s="87">
        <f t="shared" si="0"/>
        <v>-27713.39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3.21875" style="1" customWidth="1"/>
    <col min="3" max="3" width="13.44140625" customWidth="1"/>
    <col min="4" max="4" width="14.6640625" customWidth="1"/>
    <col min="5" max="5" width="14.88671875" customWidth="1"/>
  </cols>
  <sheetData>
    <row r="1" spans="1:5" ht="60" customHeight="1">
      <c r="A1" s="90" t="s">
        <v>85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229133.75</v>
      </c>
      <c r="C4" s="87">
        <f>C5+C17</f>
        <v>119123.36</v>
      </c>
      <c r="D4" s="87">
        <f>D5+D17</f>
        <v>181481.69594974758</v>
      </c>
      <c r="E4" s="87">
        <f>C4-D4</f>
        <v>-62358.335949747576</v>
      </c>
    </row>
    <row r="5" spans="1:5">
      <c r="A5" s="2" t="s">
        <v>0</v>
      </c>
      <c r="B5" s="87">
        <f>SUM(B6:B16)</f>
        <v>180494.37</v>
      </c>
      <c r="C5" s="87">
        <f>SUM(C6:C16)</f>
        <v>99926.97</v>
      </c>
      <c r="D5" s="87">
        <f>SUM(D6:D16)</f>
        <v>126281.69594974756</v>
      </c>
      <c r="E5" s="87">
        <f t="shared" ref="E5:E17" si="0">C5-D5</f>
        <v>-26354.725949747561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28632.42</v>
      </c>
      <c r="C7" s="87">
        <v>15851.75</v>
      </c>
      <c r="D7" s="87">
        <v>17657.268928612717</v>
      </c>
      <c r="E7" s="87">
        <f t="shared" si="0"/>
        <v>-1805.518928612717</v>
      </c>
    </row>
    <row r="8" spans="1:5">
      <c r="A8" s="3" t="s">
        <v>1</v>
      </c>
      <c r="B8" s="87">
        <v>23236.31</v>
      </c>
      <c r="C8" s="87">
        <v>12864.3</v>
      </c>
      <c r="D8" s="87">
        <v>14283.225888143226</v>
      </c>
      <c r="E8" s="87">
        <f t="shared" si="0"/>
        <v>-1418.925888143227</v>
      </c>
    </row>
    <row r="9" spans="1:5">
      <c r="A9" s="3" t="s">
        <v>8</v>
      </c>
      <c r="B9" s="87">
        <v>14976.96</v>
      </c>
      <c r="C9" s="87">
        <v>8291.68</v>
      </c>
      <c r="D9" s="87">
        <v>13521.877470367699</v>
      </c>
      <c r="E9" s="87">
        <f t="shared" si="0"/>
        <v>-5230.1974703676988</v>
      </c>
    </row>
    <row r="10" spans="1:5">
      <c r="A10" s="3" t="s">
        <v>9</v>
      </c>
      <c r="B10" s="87">
        <v>25769.18</v>
      </c>
      <c r="C10" s="87">
        <v>14266.57</v>
      </c>
      <c r="D10" s="87">
        <v>26346.85277494866</v>
      </c>
      <c r="E10" s="87">
        <f t="shared" si="0"/>
        <v>-12080.282774948661</v>
      </c>
    </row>
    <row r="11" spans="1:5">
      <c r="A11" s="3" t="s">
        <v>5</v>
      </c>
      <c r="B11" s="87">
        <v>11342.84</v>
      </c>
      <c r="C11" s="87">
        <v>6279.73</v>
      </c>
      <c r="D11" s="87">
        <v>863.14096882346144</v>
      </c>
      <c r="E11" s="87">
        <f t="shared" si="0"/>
        <v>5416.5890311765379</v>
      </c>
    </row>
    <row r="12" spans="1:5">
      <c r="A12" s="3" t="s">
        <v>4</v>
      </c>
      <c r="B12" s="87">
        <v>9801.1</v>
      </c>
      <c r="C12" s="87">
        <v>5426.17</v>
      </c>
      <c r="D12" s="87">
        <v>1255.5375379177838</v>
      </c>
      <c r="E12" s="87">
        <f t="shared" si="0"/>
        <v>4170.6324620822161</v>
      </c>
    </row>
    <row r="13" spans="1:5">
      <c r="A13" s="3" t="s">
        <v>3</v>
      </c>
      <c r="B13" s="87">
        <v>770.87</v>
      </c>
      <c r="C13" s="87">
        <v>426.78</v>
      </c>
      <c r="D13" s="87">
        <v>100.48083328286805</v>
      </c>
      <c r="E13" s="87">
        <f t="shared" si="0"/>
        <v>326.29916671713192</v>
      </c>
    </row>
    <row r="14" spans="1:5">
      <c r="A14" s="3" t="s">
        <v>6</v>
      </c>
      <c r="B14" s="87">
        <v>4625.24</v>
      </c>
      <c r="C14" s="87">
        <v>2560.67</v>
      </c>
      <c r="D14" s="87">
        <v>10043.649692253486</v>
      </c>
      <c r="E14" s="87">
        <f t="shared" si="0"/>
        <v>-7482.9796922534861</v>
      </c>
    </row>
    <row r="15" spans="1:5">
      <c r="A15" s="3" t="s">
        <v>13</v>
      </c>
      <c r="B15" s="87">
        <v>27971.67</v>
      </c>
      <c r="C15" s="87">
        <v>15485.94</v>
      </c>
      <c r="D15" s="87">
        <v>27042.942167052959</v>
      </c>
      <c r="E15" s="87">
        <f t="shared" si="0"/>
        <v>-11557.002167052959</v>
      </c>
    </row>
    <row r="16" spans="1:5">
      <c r="A16" s="3" t="s">
        <v>7</v>
      </c>
      <c r="B16" s="87">
        <v>33367.78</v>
      </c>
      <c r="C16" s="87">
        <v>18473.38</v>
      </c>
      <c r="D16" s="87">
        <v>15166.7196883447</v>
      </c>
      <c r="E16" s="87">
        <f t="shared" si="0"/>
        <v>3306.6603116553015</v>
      </c>
    </row>
    <row r="17" spans="1:5">
      <c r="A17" s="2" t="s">
        <v>10</v>
      </c>
      <c r="B17" s="87">
        <v>48639.38</v>
      </c>
      <c r="C17" s="87">
        <v>19196.39</v>
      </c>
      <c r="D17" s="87">
        <f>D18+D19+D20</f>
        <v>55200</v>
      </c>
      <c r="E17" s="87">
        <f t="shared" si="0"/>
        <v>-36003.61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18" sqref="A18:E22"/>
    </sheetView>
  </sheetViews>
  <sheetFormatPr defaultRowHeight="14.4"/>
  <cols>
    <col min="1" max="1" width="74.33203125" customWidth="1"/>
    <col min="2" max="2" width="12.44140625" style="1" customWidth="1"/>
    <col min="3" max="3" width="14.77734375" customWidth="1"/>
    <col min="4" max="4" width="12.5546875" customWidth="1"/>
    <col min="5" max="5" width="13.5546875" customWidth="1"/>
  </cols>
  <sheetData>
    <row r="1" spans="1:5" ht="73.5" customHeight="1">
      <c r="A1" s="90" t="s">
        <v>86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216893.22</v>
      </c>
      <c r="C4" s="87">
        <f>C5+C17</f>
        <v>119986.01</v>
      </c>
      <c r="D4" s="87">
        <f>D5+D17</f>
        <v>193696.75938957176</v>
      </c>
      <c r="E4" s="87">
        <f>C4-D4</f>
        <v>-73710.749389571763</v>
      </c>
    </row>
    <row r="5" spans="1:5">
      <c r="A5" s="2" t="s">
        <v>0</v>
      </c>
      <c r="B5" s="87">
        <f>SUM(B6:B16)</f>
        <v>174185.78</v>
      </c>
      <c r="C5" s="87">
        <f>SUM(C6:C16)</f>
        <v>94419.37</v>
      </c>
      <c r="D5" s="87">
        <f>SUM(D6:D16)</f>
        <v>137396.75938957176</v>
      </c>
      <c r="E5" s="87">
        <f t="shared" ref="E5:E17" si="0">C5-D5</f>
        <v>-42977.389389571763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27631.67</v>
      </c>
      <c r="C7" s="87">
        <v>14978.06</v>
      </c>
      <c r="D7" s="87">
        <v>19932.907406285958</v>
      </c>
      <c r="E7" s="87">
        <f t="shared" si="0"/>
        <v>-4954.8474062859586</v>
      </c>
    </row>
    <row r="8" spans="1:5">
      <c r="A8" s="3" t="s">
        <v>1</v>
      </c>
      <c r="B8" s="87">
        <v>22424.16</v>
      </c>
      <c r="C8" s="87">
        <v>12155.27</v>
      </c>
      <c r="D8" s="87">
        <v>16124.023496639013</v>
      </c>
      <c r="E8" s="87">
        <f t="shared" si="0"/>
        <v>-3968.7534966390122</v>
      </c>
    </row>
    <row r="9" spans="1:5">
      <c r="A9" s="3" t="s">
        <v>8</v>
      </c>
      <c r="B9" s="87">
        <v>14453.49</v>
      </c>
      <c r="C9" s="87">
        <v>7834.68</v>
      </c>
      <c r="D9" s="87">
        <v>15264.553803064253</v>
      </c>
      <c r="E9" s="87">
        <f t="shared" si="0"/>
        <v>-7429.8738030642526</v>
      </c>
    </row>
    <row r="10" spans="1:5">
      <c r="A10" s="3" t="s">
        <v>9</v>
      </c>
      <c r="B10" s="87">
        <v>24868.5</v>
      </c>
      <c r="C10" s="87">
        <v>13480.25</v>
      </c>
      <c r="D10" s="87">
        <v>29742.389886755889</v>
      </c>
      <c r="E10" s="87">
        <f t="shared" si="0"/>
        <v>-16262.139886755889</v>
      </c>
    </row>
    <row r="11" spans="1:5">
      <c r="A11" s="3" t="s">
        <v>5</v>
      </c>
      <c r="B11" s="87">
        <v>10946.39</v>
      </c>
      <c r="C11" s="87">
        <v>5933.61</v>
      </c>
      <c r="D11" s="87">
        <v>974.38109368376433</v>
      </c>
      <c r="E11" s="87">
        <f t="shared" si="0"/>
        <v>4959.2289063162352</v>
      </c>
    </row>
    <row r="12" spans="1:5">
      <c r="A12" s="3" t="s">
        <v>4</v>
      </c>
      <c r="B12" s="87">
        <v>9458.5300000000007</v>
      </c>
      <c r="C12" s="87">
        <v>5127.1000000000004</v>
      </c>
      <c r="D12" s="87">
        <v>1417.3490583176892</v>
      </c>
      <c r="E12" s="87">
        <f t="shared" si="0"/>
        <v>3709.7509416823113</v>
      </c>
    </row>
    <row r="13" spans="1:5">
      <c r="A13" s="3" t="s">
        <v>3</v>
      </c>
      <c r="B13" s="87">
        <v>743.93</v>
      </c>
      <c r="C13" s="87">
        <v>403.26</v>
      </c>
      <c r="D13" s="87">
        <v>113.43063041240235</v>
      </c>
      <c r="E13" s="87">
        <f t="shared" si="0"/>
        <v>289.82936958759763</v>
      </c>
    </row>
    <row r="14" spans="1:5">
      <c r="A14" s="3" t="s">
        <v>6</v>
      </c>
      <c r="B14" s="87">
        <v>4463.58</v>
      </c>
      <c r="C14" s="87">
        <v>2419.5300000000002</v>
      </c>
      <c r="D14" s="87">
        <v>11338.058005813602</v>
      </c>
      <c r="E14" s="87">
        <f t="shared" si="0"/>
        <v>-8918.5280058136013</v>
      </c>
    </row>
    <row r="15" spans="1:5">
      <c r="A15" s="3" t="s">
        <v>13</v>
      </c>
      <c r="B15" s="87">
        <v>26994.01</v>
      </c>
      <c r="C15" s="87">
        <v>14632.41</v>
      </c>
      <c r="D15" s="87">
        <v>20528.190083570498</v>
      </c>
      <c r="E15" s="87">
        <f t="shared" si="0"/>
        <v>-5895.7800835704984</v>
      </c>
    </row>
    <row r="16" spans="1:5">
      <c r="A16" s="3" t="s">
        <v>7</v>
      </c>
      <c r="B16" s="87">
        <v>32201.52</v>
      </c>
      <c r="C16" s="87">
        <v>17455.2</v>
      </c>
      <c r="D16" s="87">
        <v>21961.475925028699</v>
      </c>
      <c r="E16" s="87">
        <f t="shared" si="0"/>
        <v>-4506.2759250286981</v>
      </c>
    </row>
    <row r="17" spans="1:5">
      <c r="A17" s="2" t="s">
        <v>10</v>
      </c>
      <c r="B17" s="87">
        <v>42707.44</v>
      </c>
      <c r="C17" s="87">
        <v>25566.639999999999</v>
      </c>
      <c r="D17" s="87">
        <f>D18+D19+D20+D21+D22</f>
        <v>56300</v>
      </c>
      <c r="E17" s="87">
        <f t="shared" si="0"/>
        <v>-30733.360000000001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  <row r="21" spans="1:5">
      <c r="A21" s="30" t="s">
        <v>33</v>
      </c>
      <c r="B21" s="87"/>
      <c r="C21" s="87"/>
      <c r="D21" s="87">
        <v>500</v>
      </c>
      <c r="E21" s="87"/>
    </row>
    <row r="22" spans="1:5">
      <c r="A22" s="30" t="s">
        <v>38</v>
      </c>
      <c r="B22" s="87"/>
      <c r="C22" s="87"/>
      <c r="D22" s="87">
        <v>600</v>
      </c>
      <c r="E22" s="87"/>
    </row>
  </sheetData>
  <mergeCells count="1">
    <mergeCell ref="A1:E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4.109375" style="1" customWidth="1"/>
    <col min="3" max="3" width="12.6640625" customWidth="1"/>
    <col min="4" max="4" width="13" customWidth="1"/>
    <col min="5" max="5" width="13.88671875" customWidth="1"/>
  </cols>
  <sheetData>
    <row r="1" spans="1:5" ht="87" customHeight="1">
      <c r="A1" s="90" t="s">
        <v>87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184608.03000000003</v>
      </c>
      <c r="C4" s="87">
        <f>C5+C17</f>
        <v>111679.31</v>
      </c>
      <c r="D4" s="87">
        <f>D5+D17</f>
        <v>179199.0946417973</v>
      </c>
      <c r="E4" s="87">
        <f>C4-D4</f>
        <v>-67519.784641797305</v>
      </c>
    </row>
    <row r="5" spans="1:5">
      <c r="A5" s="2" t="s">
        <v>0</v>
      </c>
      <c r="B5" s="87">
        <f>SUM(B6:B16)</f>
        <v>147565.56000000003</v>
      </c>
      <c r="C5" s="87">
        <f>SUM(C6:C16)</f>
        <v>93736.04</v>
      </c>
      <c r="D5" s="87">
        <f>SUM(D6:D16)</f>
        <v>123999.0946417973</v>
      </c>
      <c r="E5" s="87">
        <f t="shared" ref="E5:E17" si="0">C5-D5</f>
        <v>-30263.054641797309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23408.82</v>
      </c>
      <c r="C7" s="87">
        <v>14869.66</v>
      </c>
      <c r="D7" s="87">
        <v>17012.504693271967</v>
      </c>
      <c r="E7" s="87">
        <f t="shared" si="0"/>
        <v>-2142.8446932719671</v>
      </c>
    </row>
    <row r="8" spans="1:5">
      <c r="A8" s="3" t="s">
        <v>1</v>
      </c>
      <c r="B8" s="87">
        <v>18997.150000000001</v>
      </c>
      <c r="C8" s="87">
        <v>12067.3</v>
      </c>
      <c r="D8" s="87">
        <v>13761.666565736088</v>
      </c>
      <c r="E8" s="87">
        <f t="shared" si="0"/>
        <v>-1694.3665657360889</v>
      </c>
    </row>
    <row r="9" spans="1:5">
      <c r="A9" s="3" t="s">
        <v>8</v>
      </c>
      <c r="B9" s="87">
        <v>12244.61</v>
      </c>
      <c r="C9" s="87">
        <v>7777.98</v>
      </c>
      <c r="D9" s="87">
        <v>13028.119176103677</v>
      </c>
      <c r="E9" s="87">
        <f t="shared" si="0"/>
        <v>-5250.1391761036775</v>
      </c>
    </row>
    <row r="10" spans="1:5">
      <c r="A10" s="3" t="s">
        <v>9</v>
      </c>
      <c r="B10" s="87">
        <v>21067.93</v>
      </c>
      <c r="C10" s="87">
        <v>13382.69</v>
      </c>
      <c r="D10" s="87">
        <v>25384.783926603282</v>
      </c>
      <c r="E10" s="87">
        <f t="shared" si="0"/>
        <v>-12002.093926603282</v>
      </c>
    </row>
    <row r="11" spans="1:5">
      <c r="A11" s="3" t="s">
        <v>5</v>
      </c>
      <c r="B11" s="87">
        <v>9273.49</v>
      </c>
      <c r="C11" s="87">
        <v>5890.67</v>
      </c>
      <c r="D11" s="87">
        <v>831.62293344637567</v>
      </c>
      <c r="E11" s="87">
        <f t="shared" si="0"/>
        <v>5059.0470665536241</v>
      </c>
    </row>
    <row r="12" spans="1:5">
      <c r="A12" s="3" t="s">
        <v>4</v>
      </c>
      <c r="B12" s="87">
        <v>8013.02</v>
      </c>
      <c r="C12" s="87">
        <v>5090</v>
      </c>
      <c r="D12" s="87">
        <v>1209.6909404711441</v>
      </c>
      <c r="E12" s="87">
        <f t="shared" si="0"/>
        <v>3880.3090595288559</v>
      </c>
    </row>
    <row r="13" spans="1:5">
      <c r="A13" s="3" t="s">
        <v>3</v>
      </c>
      <c r="B13" s="87">
        <v>630.24</v>
      </c>
      <c r="C13" s="87">
        <v>400.34</v>
      </c>
      <c r="D13" s="87">
        <v>96.811724096166657</v>
      </c>
      <c r="E13" s="87">
        <f t="shared" si="0"/>
        <v>303.52827590383333</v>
      </c>
    </row>
    <row r="14" spans="1:5">
      <c r="A14" s="3" t="s">
        <v>6</v>
      </c>
      <c r="B14" s="87">
        <v>3781.42</v>
      </c>
      <c r="C14" s="87">
        <v>2402.02</v>
      </c>
      <c r="D14" s="87">
        <v>9676.900670078121</v>
      </c>
      <c r="E14" s="87">
        <f t="shared" si="0"/>
        <v>-7274.8806700781206</v>
      </c>
    </row>
    <row r="15" spans="1:5">
      <c r="A15" s="3" t="s">
        <v>13</v>
      </c>
      <c r="B15" s="87">
        <v>22868.61</v>
      </c>
      <c r="C15" s="87">
        <v>14526.51</v>
      </c>
      <c r="D15" s="87">
        <v>26055.455257372982</v>
      </c>
      <c r="E15" s="87">
        <f t="shared" si="0"/>
        <v>-11528.945257372981</v>
      </c>
    </row>
    <row r="16" spans="1:5">
      <c r="A16" s="3" t="s">
        <v>7</v>
      </c>
      <c r="B16" s="87">
        <v>27280.27</v>
      </c>
      <c r="C16" s="87">
        <v>17328.87</v>
      </c>
      <c r="D16" s="87">
        <v>16941.538754617501</v>
      </c>
      <c r="E16" s="87">
        <f t="shared" si="0"/>
        <v>387.33124538249831</v>
      </c>
    </row>
    <row r="17" spans="1:5">
      <c r="A17" s="2" t="s">
        <v>10</v>
      </c>
      <c r="B17" s="87">
        <v>37042.47</v>
      </c>
      <c r="C17" s="87">
        <v>17943.27</v>
      </c>
      <c r="D17" s="87">
        <f>D18+D19+D20</f>
        <v>55200</v>
      </c>
      <c r="E17" s="87">
        <f t="shared" si="0"/>
        <v>-37256.729999999996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4" sqref="A4"/>
    </sheetView>
  </sheetViews>
  <sheetFormatPr defaultRowHeight="14.4"/>
  <cols>
    <col min="1" max="1" width="74.33203125" customWidth="1"/>
    <col min="2" max="2" width="15.44140625" style="1" customWidth="1"/>
    <col min="3" max="3" width="12.5546875" customWidth="1"/>
    <col min="4" max="4" width="11.33203125" customWidth="1"/>
    <col min="5" max="5" width="15.33203125" customWidth="1"/>
  </cols>
  <sheetData>
    <row r="1" spans="1:5" ht="65.25" customHeight="1">
      <c r="A1" s="90" t="s">
        <v>31</v>
      </c>
      <c r="B1" s="90"/>
      <c r="C1" s="90"/>
      <c r="D1" s="90"/>
      <c r="E1" s="90"/>
    </row>
    <row r="2" spans="1:5" ht="25.8" customHeight="1">
      <c r="A2" s="4"/>
      <c r="B2" s="4"/>
      <c r="E2" s="6" t="s">
        <v>14</v>
      </c>
    </row>
    <row r="3" spans="1:5" ht="36">
      <c r="A3" s="8"/>
      <c r="B3" s="8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32</v>
      </c>
      <c r="B4" s="17">
        <f>B5+B17</f>
        <v>204693.46</v>
      </c>
      <c r="C4" s="17">
        <f>C5+C17</f>
        <v>168354.72</v>
      </c>
      <c r="D4" s="17">
        <f>D5+D17</f>
        <v>226304.30135650688</v>
      </c>
      <c r="E4" s="17">
        <f>C4-D4</f>
        <v>-57949.581356506882</v>
      </c>
    </row>
    <row r="5" spans="1:5">
      <c r="A5" s="2" t="s">
        <v>0</v>
      </c>
      <c r="B5" s="17">
        <f>SUM(B6:B16)</f>
        <v>163951.46</v>
      </c>
      <c r="C5" s="17">
        <f>SUM(C6:C16)</f>
        <v>140831.18</v>
      </c>
      <c r="D5" s="17">
        <f>SUM(D6:D16)</f>
        <v>180304.30135650688</v>
      </c>
      <c r="E5" s="17">
        <f t="shared" ref="E5:E17" si="0">C5-D5</f>
        <v>-39473.12135650689</v>
      </c>
    </row>
    <row r="6" spans="1:5">
      <c r="A6" s="3"/>
      <c r="B6" s="17"/>
      <c r="C6" s="17"/>
      <c r="D6" s="17"/>
      <c r="E6" s="17"/>
    </row>
    <row r="7" spans="1:5">
      <c r="A7" s="3" t="s">
        <v>2</v>
      </c>
      <c r="B7" s="17">
        <v>26008.18</v>
      </c>
      <c r="C7" s="17">
        <v>22340.52</v>
      </c>
      <c r="D7" s="17">
        <v>16456.237509840699</v>
      </c>
      <c r="E7" s="17">
        <f t="shared" si="0"/>
        <v>5884.2824901593012</v>
      </c>
    </row>
    <row r="8" spans="1:5">
      <c r="A8" s="3" t="s">
        <v>1</v>
      </c>
      <c r="B8" s="17">
        <v>21106.639999999999</v>
      </c>
      <c r="C8" s="17">
        <v>18130.189999999999</v>
      </c>
      <c r="D8" s="17">
        <v>23311.693816992702</v>
      </c>
      <c r="E8" s="17">
        <f t="shared" si="0"/>
        <v>-5181.5038169927029</v>
      </c>
    </row>
    <row r="9" spans="1:5">
      <c r="A9" s="3" t="s">
        <v>8</v>
      </c>
      <c r="B9" s="17">
        <v>13604.28</v>
      </c>
      <c r="C9" s="17">
        <v>11685.81</v>
      </c>
      <c r="D9" s="17">
        <v>12602.131628111185</v>
      </c>
      <c r="E9" s="17">
        <f t="shared" si="0"/>
        <v>-916.32162811118542</v>
      </c>
    </row>
    <row r="10" spans="1:5">
      <c r="A10" s="3" t="s">
        <v>9</v>
      </c>
      <c r="B10" s="17">
        <v>23407.360000000001</v>
      </c>
      <c r="C10" s="17">
        <v>20106.46</v>
      </c>
      <c r="D10" s="17">
        <v>24554.763743717071</v>
      </c>
      <c r="E10" s="17">
        <f t="shared" si="0"/>
        <v>-4448.3037437170715</v>
      </c>
    </row>
    <row r="11" spans="1:5">
      <c r="A11" s="3" t="s">
        <v>5</v>
      </c>
      <c r="B11" s="17">
        <v>10303.24</v>
      </c>
      <c r="C11" s="17">
        <v>8850.2800000000007</v>
      </c>
      <c r="D11" s="17">
        <v>804.430902924968</v>
      </c>
      <c r="E11" s="17">
        <f t="shared" si="0"/>
        <v>8045.8490970750327</v>
      </c>
    </row>
    <row r="12" spans="1:5">
      <c r="A12" s="3" t="s">
        <v>4</v>
      </c>
      <c r="B12" s="17">
        <v>8902.7999999999993</v>
      </c>
      <c r="C12" s="17">
        <v>7647.33</v>
      </c>
      <c r="D12" s="17">
        <v>1170.1370132622783</v>
      </c>
      <c r="E12" s="17">
        <f t="shared" si="0"/>
        <v>6477.1929867377221</v>
      </c>
    </row>
    <row r="13" spans="1:5">
      <c r="A13" s="3" t="s">
        <v>3</v>
      </c>
      <c r="B13" s="17">
        <v>700.22</v>
      </c>
      <c r="C13" s="17">
        <v>601.48</v>
      </c>
      <c r="D13" s="17">
        <v>93.646218131169377</v>
      </c>
      <c r="E13" s="17">
        <f t="shared" si="0"/>
        <v>507.83378186883067</v>
      </c>
    </row>
    <row r="14" spans="1:5">
      <c r="A14" s="3" t="s">
        <v>6</v>
      </c>
      <c r="B14" s="17">
        <v>4201.22</v>
      </c>
      <c r="C14" s="17">
        <v>3608.85</v>
      </c>
      <c r="D14" s="17">
        <v>18360.489748985601</v>
      </c>
      <c r="E14" s="17">
        <f t="shared" si="0"/>
        <v>-14751.639748985601</v>
      </c>
    </row>
    <row r="15" spans="1:5">
      <c r="A15" s="3" t="s">
        <v>13</v>
      </c>
      <c r="B15" s="17">
        <v>25407.99</v>
      </c>
      <c r="C15" s="17">
        <v>21824.97</v>
      </c>
      <c r="D15" s="17">
        <v>45203.505766668699</v>
      </c>
      <c r="E15" s="17">
        <f t="shared" si="0"/>
        <v>-23378.535766668698</v>
      </c>
    </row>
    <row r="16" spans="1:5">
      <c r="A16" s="3" t="s">
        <v>7</v>
      </c>
      <c r="B16" s="17">
        <v>30309.53</v>
      </c>
      <c r="C16" s="17">
        <v>26035.29</v>
      </c>
      <c r="D16" s="17">
        <v>37747.265007872498</v>
      </c>
      <c r="E16" s="17">
        <f t="shared" si="0"/>
        <v>-11711.975007872497</v>
      </c>
    </row>
    <row r="17" spans="1:5">
      <c r="A17" s="2" t="s">
        <v>10</v>
      </c>
      <c r="B17" s="17">
        <v>40742</v>
      </c>
      <c r="C17" s="17">
        <v>27523.54</v>
      </c>
      <c r="D17" s="17">
        <f>D18+D19</f>
        <v>46000</v>
      </c>
      <c r="E17" s="17">
        <f t="shared" si="0"/>
        <v>-18476.46</v>
      </c>
    </row>
    <row r="18" spans="1:5">
      <c r="A18" s="30" t="s">
        <v>20</v>
      </c>
      <c r="B18" s="17"/>
      <c r="C18" s="17"/>
      <c r="D18" s="17">
        <v>31000</v>
      </c>
      <c r="E18" s="17"/>
    </row>
    <row r="19" spans="1:5">
      <c r="A19" s="30" t="s">
        <v>23</v>
      </c>
      <c r="B19" s="17"/>
      <c r="C19" s="17"/>
      <c r="D19" s="17">
        <v>15000</v>
      </c>
      <c r="E19" s="17"/>
    </row>
  </sheetData>
  <mergeCells count="1">
    <mergeCell ref="A1:E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8" sqref="A18:E21"/>
    </sheetView>
  </sheetViews>
  <sheetFormatPr defaultRowHeight="14.4"/>
  <cols>
    <col min="1" max="1" width="74.33203125" customWidth="1"/>
    <col min="2" max="2" width="14.33203125" style="1" customWidth="1"/>
    <col min="3" max="3" width="13.33203125" customWidth="1"/>
    <col min="4" max="4" width="12.109375" customWidth="1"/>
    <col min="5" max="5" width="14.33203125" customWidth="1"/>
  </cols>
  <sheetData>
    <row r="1" spans="1:5" ht="68.25" customHeight="1">
      <c r="A1" s="90" t="s">
        <v>88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208714.41999999998</v>
      </c>
      <c r="C4" s="87">
        <f>C5+C17</f>
        <v>123324.06000000001</v>
      </c>
      <c r="D4" s="87">
        <f>D5+D17</f>
        <v>128510.60098577975</v>
      </c>
      <c r="E4" s="87">
        <f>C4-D4</f>
        <v>-5186.5409857797349</v>
      </c>
    </row>
    <row r="5" spans="1:5">
      <c r="A5" s="2" t="s">
        <v>0</v>
      </c>
      <c r="B5" s="87">
        <f>SUM(B6:B16)</f>
        <v>167360.49</v>
      </c>
      <c r="C5" s="87">
        <f>SUM(C6:C16)</f>
        <v>96385.450000000012</v>
      </c>
      <c r="D5" s="87">
        <f>SUM(D6:D16)</f>
        <v>128510.60098577975</v>
      </c>
      <c r="E5" s="87">
        <f t="shared" ref="E5:E17" si="0">C5-D5</f>
        <v>-32125.150985779735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26548.95</v>
      </c>
      <c r="C7" s="87">
        <v>15289.94</v>
      </c>
      <c r="D7" s="87">
        <v>17240.068541039294</v>
      </c>
      <c r="E7" s="87">
        <f t="shared" si="0"/>
        <v>-1950.1285410392939</v>
      </c>
    </row>
    <row r="8" spans="1:5">
      <c r="A8" s="3" t="s">
        <v>1</v>
      </c>
      <c r="B8" s="87">
        <v>21545.49</v>
      </c>
      <c r="C8" s="87">
        <v>12408.38</v>
      </c>
      <c r="D8" s="87">
        <v>13945.746326585668</v>
      </c>
      <c r="E8" s="87">
        <f t="shared" si="0"/>
        <v>-1537.3663265856685</v>
      </c>
    </row>
    <row r="9" spans="1:5">
      <c r="A9" s="3" t="s">
        <v>8</v>
      </c>
      <c r="B9" s="87">
        <v>13887.14</v>
      </c>
      <c r="C9" s="87">
        <v>7997.82</v>
      </c>
      <c r="D9" s="87">
        <v>13202.386809373333</v>
      </c>
      <c r="E9" s="87">
        <f t="shared" si="0"/>
        <v>-5204.5668093733329</v>
      </c>
    </row>
    <row r="10" spans="1:5">
      <c r="A10" s="3" t="s">
        <v>9</v>
      </c>
      <c r="B10" s="87">
        <v>23894.05</v>
      </c>
      <c r="C10" s="87">
        <v>13760.95</v>
      </c>
      <c r="D10" s="87">
        <v>25724.337637784007</v>
      </c>
      <c r="E10" s="87">
        <f t="shared" si="0"/>
        <v>-11963.387637784006</v>
      </c>
    </row>
    <row r="11" spans="1:5">
      <c r="A11" s="3" t="s">
        <v>5</v>
      </c>
      <c r="B11" s="87">
        <v>10517.47</v>
      </c>
      <c r="C11" s="87">
        <v>6057.17</v>
      </c>
      <c r="D11" s="87">
        <v>842.74694593240599</v>
      </c>
      <c r="E11" s="87">
        <f t="shared" si="0"/>
        <v>5214.4230540675944</v>
      </c>
    </row>
    <row r="12" spans="1:5">
      <c r="A12" s="3" t="s">
        <v>4</v>
      </c>
      <c r="B12" s="87">
        <v>9087.91</v>
      </c>
      <c r="C12" s="87">
        <v>5233.87</v>
      </c>
      <c r="D12" s="87">
        <v>1225.8720925111347</v>
      </c>
      <c r="E12" s="87">
        <f t="shared" si="0"/>
        <v>4007.9979074888652</v>
      </c>
    </row>
    <row r="13" spans="1:5">
      <c r="A13" s="3" t="s">
        <v>3</v>
      </c>
      <c r="B13" s="87">
        <v>714.78</v>
      </c>
      <c r="C13" s="87">
        <v>411.65</v>
      </c>
      <c r="D13" s="87">
        <v>98.106703809120091</v>
      </c>
      <c r="E13" s="87">
        <f t="shared" si="0"/>
        <v>313.54329619087991</v>
      </c>
    </row>
    <row r="14" spans="1:5">
      <c r="A14" s="3" t="s">
        <v>6</v>
      </c>
      <c r="B14" s="87">
        <v>4288.68</v>
      </c>
      <c r="C14" s="87">
        <v>2469.91</v>
      </c>
      <c r="D14" s="87">
        <v>9806.3415014341317</v>
      </c>
      <c r="E14" s="87">
        <f t="shared" si="0"/>
        <v>-7336.4315014341319</v>
      </c>
    </row>
    <row r="15" spans="1:5">
      <c r="A15" s="3" t="s">
        <v>13</v>
      </c>
      <c r="B15" s="87">
        <v>25936.28</v>
      </c>
      <c r="C15" s="87">
        <v>14937.1</v>
      </c>
      <c r="D15" s="87">
        <v>26403.98004902474</v>
      </c>
      <c r="E15" s="87">
        <f t="shared" si="0"/>
        <v>-11466.880049024739</v>
      </c>
    </row>
    <row r="16" spans="1:5">
      <c r="A16" s="3" t="s">
        <v>7</v>
      </c>
      <c r="B16" s="87">
        <v>30939.74</v>
      </c>
      <c r="C16" s="87">
        <v>17818.66</v>
      </c>
      <c r="D16" s="87">
        <v>20021.014378285901</v>
      </c>
      <c r="E16" s="87">
        <f t="shared" si="0"/>
        <v>-2202.3543782859015</v>
      </c>
    </row>
    <row r="17" spans="1:5">
      <c r="A17" s="2" t="s">
        <v>10</v>
      </c>
      <c r="B17" s="87">
        <v>41353.93</v>
      </c>
      <c r="C17" s="87">
        <v>26938.61</v>
      </c>
      <c r="D17" s="87"/>
      <c r="E17" s="87">
        <f t="shared" si="0"/>
        <v>26938.61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  <row r="21" spans="1:5">
      <c r="A21" s="30" t="s">
        <v>33</v>
      </c>
      <c r="B21" s="87"/>
      <c r="C21" s="87"/>
      <c r="D21" s="87">
        <v>300</v>
      </c>
      <c r="E21" s="87"/>
    </row>
  </sheetData>
  <mergeCells count="1">
    <mergeCell ref="A1:E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4.109375" style="1" customWidth="1"/>
    <col min="3" max="3" width="14.33203125" customWidth="1"/>
    <col min="4" max="4" width="12.6640625" customWidth="1"/>
    <col min="5" max="5" width="14.5546875" customWidth="1"/>
  </cols>
  <sheetData>
    <row r="1" spans="1:5" ht="65.25" customHeight="1">
      <c r="A1" s="90" t="s">
        <v>89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215096.46999999997</v>
      </c>
      <c r="C4" s="87">
        <f>C5+C17</f>
        <v>96307.59</v>
      </c>
      <c r="D4" s="87">
        <f>D5+D17</f>
        <v>174488.02048287017</v>
      </c>
      <c r="E4" s="87">
        <f>C4-D4</f>
        <v>-78180.430482870172</v>
      </c>
    </row>
    <row r="5" spans="1:5">
      <c r="A5" s="2" t="s">
        <v>0</v>
      </c>
      <c r="B5" s="87">
        <f>SUM(B6:B16)</f>
        <v>172065.19999999998</v>
      </c>
      <c r="C5" s="87">
        <f>SUM(C6:C16)</f>
        <v>76826</v>
      </c>
      <c r="D5" s="87">
        <f>SUM(D6:D16)</f>
        <v>119288.02048287018</v>
      </c>
      <c r="E5" s="87">
        <f t="shared" ref="E5:E17" si="0">C5-D5</f>
        <v>-42462.020482870183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27295.27</v>
      </c>
      <c r="C7" s="87">
        <v>12187.16</v>
      </c>
      <c r="D7" s="87">
        <v>17507.666769432348</v>
      </c>
      <c r="E7" s="87">
        <f t="shared" si="0"/>
        <v>-5320.5067694323479</v>
      </c>
    </row>
    <row r="8" spans="1:5">
      <c r="A8" s="3" t="s">
        <v>1</v>
      </c>
      <c r="B8" s="87">
        <v>22151.16</v>
      </c>
      <c r="C8" s="87">
        <v>9890.35</v>
      </c>
      <c r="D8" s="87">
        <v>14162.210489806928</v>
      </c>
      <c r="E8" s="87">
        <f t="shared" si="0"/>
        <v>-4271.8604898069279</v>
      </c>
    </row>
    <row r="9" spans="1:5">
      <c r="A9" s="3" t="s">
        <v>8</v>
      </c>
      <c r="B9" s="87">
        <v>14277.53</v>
      </c>
      <c r="C9" s="87">
        <v>6374.82</v>
      </c>
      <c r="D9" s="87">
        <v>13407.31263738487</v>
      </c>
      <c r="E9" s="87">
        <f t="shared" si="0"/>
        <v>-7032.4926373848702</v>
      </c>
    </row>
    <row r="10" spans="1:5">
      <c r="A10" s="3" t="s">
        <v>9</v>
      </c>
      <c r="B10" s="87">
        <v>24565.75</v>
      </c>
      <c r="C10" s="87">
        <v>10968.45</v>
      </c>
      <c r="D10" s="87">
        <v>26123.627650005779</v>
      </c>
      <c r="E10" s="87">
        <f t="shared" si="0"/>
        <v>-15155.177650005779</v>
      </c>
    </row>
    <row r="11" spans="1:5">
      <c r="A11" s="3" t="s">
        <v>5</v>
      </c>
      <c r="B11" s="87">
        <v>10813.13</v>
      </c>
      <c r="C11" s="87">
        <v>4827.99</v>
      </c>
      <c r="D11" s="87">
        <v>855.82796061505258</v>
      </c>
      <c r="E11" s="87">
        <f t="shared" si="0"/>
        <v>3972.1620393849471</v>
      </c>
    </row>
    <row r="12" spans="1:5">
      <c r="A12" s="3" t="s">
        <v>4</v>
      </c>
      <c r="B12" s="87">
        <v>9343.3799999999992</v>
      </c>
      <c r="C12" s="87">
        <v>4171.76</v>
      </c>
      <c r="D12" s="87">
        <v>1244.8999287063084</v>
      </c>
      <c r="E12" s="87">
        <f t="shared" si="0"/>
        <v>2926.8600712936918</v>
      </c>
    </row>
    <row r="13" spans="1:5">
      <c r="A13" s="3" t="s">
        <v>3</v>
      </c>
      <c r="B13" s="87">
        <v>734.87</v>
      </c>
      <c r="C13" s="87">
        <v>328.12</v>
      </c>
      <c r="D13" s="87">
        <v>99.629504027130139</v>
      </c>
      <c r="E13" s="87">
        <f t="shared" si="0"/>
        <v>228.49049597286987</v>
      </c>
    </row>
    <row r="14" spans="1:5">
      <c r="A14" s="3" t="s">
        <v>6</v>
      </c>
      <c r="B14" s="87">
        <v>4409.24</v>
      </c>
      <c r="C14" s="87">
        <v>1968.7</v>
      </c>
      <c r="D14" s="87">
        <v>9958.5543308990709</v>
      </c>
      <c r="E14" s="87">
        <f t="shared" si="0"/>
        <v>-7989.8543308990711</v>
      </c>
    </row>
    <row r="15" spans="1:5">
      <c r="A15" s="3" t="s">
        <v>13</v>
      </c>
      <c r="B15" s="87">
        <v>26665.38</v>
      </c>
      <c r="C15" s="87">
        <v>11905.92</v>
      </c>
      <c r="D15" s="87">
        <v>16813.819387356001</v>
      </c>
      <c r="E15" s="87">
        <f t="shared" si="0"/>
        <v>-4907.8993873560012</v>
      </c>
    </row>
    <row r="16" spans="1:5">
      <c r="A16" s="3" t="s">
        <v>7</v>
      </c>
      <c r="B16" s="87">
        <v>31809.49</v>
      </c>
      <c r="C16" s="87">
        <v>14202.73</v>
      </c>
      <c r="D16" s="87">
        <v>19114.471824636701</v>
      </c>
      <c r="E16" s="87">
        <f t="shared" si="0"/>
        <v>-4911.7418246367015</v>
      </c>
    </row>
    <row r="17" spans="1:5">
      <c r="A17" s="2" t="s">
        <v>10</v>
      </c>
      <c r="B17" s="87">
        <v>43031.27</v>
      </c>
      <c r="C17" s="87">
        <v>19481.59</v>
      </c>
      <c r="D17" s="87">
        <f>D18+D19+D20</f>
        <v>55200</v>
      </c>
      <c r="E17" s="87">
        <f t="shared" si="0"/>
        <v>-35718.410000000003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34200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4.21875" style="1" customWidth="1"/>
    <col min="3" max="3" width="13.109375" customWidth="1"/>
    <col min="4" max="4" width="11.77734375" customWidth="1"/>
    <col min="5" max="5" width="15.33203125" customWidth="1"/>
  </cols>
  <sheetData>
    <row r="1" spans="1:5" ht="59.25" customHeight="1">
      <c r="A1" s="90" t="s">
        <v>90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95750.069999999992</v>
      </c>
      <c r="C4" s="87">
        <f>C5+C17</f>
        <v>23475.61</v>
      </c>
      <c r="D4" s="87">
        <f>D5+D17</f>
        <v>75027.081090215332</v>
      </c>
      <c r="E4" s="87">
        <f>C4-D4</f>
        <v>-51551.471090215331</v>
      </c>
    </row>
    <row r="5" spans="1:5">
      <c r="A5" s="2" t="s">
        <v>0</v>
      </c>
      <c r="B5" s="87">
        <f>SUM(B6:B16)</f>
        <v>76662.509999999995</v>
      </c>
      <c r="C5" s="87">
        <f>SUM(C6:C16)</f>
        <v>14500.890000000001</v>
      </c>
      <c r="D5" s="87">
        <f>SUM(D6:D16)</f>
        <v>44927.081090215339</v>
      </c>
      <c r="E5" s="87">
        <f t="shared" ref="E5:E17" si="0">C5-D5</f>
        <v>-30426.191090215339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12161.23</v>
      </c>
      <c r="C7" s="87">
        <v>2300.33</v>
      </c>
      <c r="D7" s="87">
        <v>8721.1737584162329</v>
      </c>
      <c r="E7" s="87">
        <f t="shared" si="0"/>
        <v>-6420.843758416233</v>
      </c>
    </row>
    <row r="8" spans="1:5">
      <c r="A8" s="3" t="s">
        <v>1</v>
      </c>
      <c r="B8" s="87">
        <v>9869.2999999999993</v>
      </c>
      <c r="C8" s="87">
        <v>1866.8</v>
      </c>
      <c r="D8" s="87">
        <v>7054.6863903370895</v>
      </c>
      <c r="E8" s="87">
        <f t="shared" si="0"/>
        <v>-5187.8863903370893</v>
      </c>
    </row>
    <row r="9" spans="1:5">
      <c r="A9" s="3" t="s">
        <v>8</v>
      </c>
      <c r="B9" s="87">
        <v>6361.26</v>
      </c>
      <c r="C9" s="87">
        <v>1203.25</v>
      </c>
      <c r="D9" s="87">
        <v>6678.6456861398456</v>
      </c>
      <c r="E9" s="87">
        <f t="shared" si="0"/>
        <v>-5475.3956861398456</v>
      </c>
    </row>
    <row r="10" spans="1:5">
      <c r="A10" s="3" t="s">
        <v>9</v>
      </c>
      <c r="B10" s="87">
        <v>10945.1</v>
      </c>
      <c r="C10" s="87">
        <v>2070.29</v>
      </c>
      <c r="D10" s="87">
        <v>3013.0815794168002</v>
      </c>
      <c r="E10" s="87">
        <f t="shared" si="0"/>
        <v>-942.79157941680023</v>
      </c>
    </row>
    <row r="11" spans="1:5">
      <c r="A11" s="3" t="s">
        <v>5</v>
      </c>
      <c r="B11" s="87">
        <v>4817.72</v>
      </c>
      <c r="C11" s="87">
        <v>911.28</v>
      </c>
      <c r="D11" s="87">
        <v>426.31747851554968</v>
      </c>
      <c r="E11" s="87">
        <f t="shared" si="0"/>
        <v>484.96252148445029</v>
      </c>
    </row>
    <row r="12" spans="1:5">
      <c r="A12" s="3" t="s">
        <v>4</v>
      </c>
      <c r="B12" s="87">
        <v>4162.88</v>
      </c>
      <c r="C12" s="87">
        <v>787.42</v>
      </c>
      <c r="D12" s="87">
        <v>620.12766938445191</v>
      </c>
      <c r="E12" s="87">
        <f t="shared" si="0"/>
        <v>167.29233061554805</v>
      </c>
    </row>
    <row r="13" spans="1:5">
      <c r="A13" s="3" t="s">
        <v>3</v>
      </c>
      <c r="B13" s="87">
        <v>327.42</v>
      </c>
      <c r="C13" s="87">
        <v>61.93</v>
      </c>
      <c r="D13" s="87">
        <v>49.628898443650456</v>
      </c>
      <c r="E13" s="87">
        <f t="shared" si="0"/>
        <v>12.301101556349543</v>
      </c>
    </row>
    <row r="14" spans="1:5">
      <c r="A14" s="3" t="s">
        <v>6</v>
      </c>
      <c r="B14" s="87">
        <v>1964.51</v>
      </c>
      <c r="C14" s="87">
        <v>371.59</v>
      </c>
      <c r="D14" s="87">
        <v>4960.7000090975152</v>
      </c>
      <c r="E14" s="87">
        <f t="shared" si="0"/>
        <v>-4589.1100090975151</v>
      </c>
    </row>
    <row r="15" spans="1:5">
      <c r="A15" s="3" t="s">
        <v>13</v>
      </c>
      <c r="B15" s="87">
        <v>11880.58</v>
      </c>
      <c r="C15" s="87">
        <v>2247.2399999999998</v>
      </c>
      <c r="D15" s="87">
        <v>3356.8899319131001</v>
      </c>
      <c r="E15" s="87">
        <f t="shared" si="0"/>
        <v>-1109.6499319131003</v>
      </c>
    </row>
    <row r="16" spans="1:5">
      <c r="A16" s="3" t="s">
        <v>7</v>
      </c>
      <c r="B16" s="87">
        <v>14172.51</v>
      </c>
      <c r="C16" s="87">
        <v>2680.76</v>
      </c>
      <c r="D16" s="87">
        <v>10045.829688551101</v>
      </c>
      <c r="E16" s="87">
        <f t="shared" si="0"/>
        <v>-7365.0696885511006</v>
      </c>
    </row>
    <row r="17" spans="1:5">
      <c r="A17" s="2" t="s">
        <v>10</v>
      </c>
      <c r="B17" s="87">
        <v>19087.560000000001</v>
      </c>
      <c r="C17" s="87">
        <v>8974.7199999999993</v>
      </c>
      <c r="D17" s="87">
        <f>D18+D19+D20</f>
        <v>30100</v>
      </c>
      <c r="E17" s="87">
        <f t="shared" si="0"/>
        <v>-21125.279999999999</v>
      </c>
    </row>
    <row r="18" spans="1:5">
      <c r="A18" s="30" t="s">
        <v>23</v>
      </c>
      <c r="B18" s="87"/>
      <c r="C18" s="87"/>
      <c r="D18" s="87">
        <v>17100</v>
      </c>
      <c r="E18" s="87"/>
    </row>
    <row r="19" spans="1:5">
      <c r="A19" s="30" t="s">
        <v>70</v>
      </c>
      <c r="B19" s="87"/>
      <c r="C19" s="87"/>
      <c r="D19" s="87">
        <v>3000</v>
      </c>
      <c r="E19" s="87"/>
    </row>
    <row r="20" spans="1:5">
      <c r="A20" s="3" t="s">
        <v>78</v>
      </c>
      <c r="B20" s="87"/>
      <c r="C20" s="87"/>
      <c r="D20" s="87">
        <v>10000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21875" style="1" customWidth="1"/>
    <col min="3" max="3" width="12.5546875" customWidth="1"/>
    <col min="4" max="4" width="14" customWidth="1"/>
    <col min="5" max="5" width="13.33203125" customWidth="1"/>
  </cols>
  <sheetData>
    <row r="1" spans="1:5" ht="62.25" customHeight="1">
      <c r="A1" s="90" t="s">
        <v>91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164610.52999999997</v>
      </c>
      <c r="C4" s="87">
        <f>C5+C17</f>
        <v>47775.06</v>
      </c>
      <c r="D4" s="87">
        <f>D5+D17</f>
        <v>60134.070762649833</v>
      </c>
      <c r="E4" s="87">
        <f>C4-D4</f>
        <v>-12359.010762649836</v>
      </c>
    </row>
    <row r="5" spans="1:5">
      <c r="A5" s="2" t="s">
        <v>0</v>
      </c>
      <c r="B5" s="87">
        <f>SUM(B6:B16)</f>
        <v>128991.43999999999</v>
      </c>
      <c r="C5" s="87">
        <f>SUM(C6:C16)</f>
        <v>30274.11</v>
      </c>
      <c r="D5" s="87">
        <f>SUM(D6:D16)</f>
        <v>54134.070762649833</v>
      </c>
      <c r="E5" s="87">
        <f t="shared" ref="E5:E17" si="0">C5-D5</f>
        <v>-23859.960762649833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25898.13</v>
      </c>
      <c r="C7" s="87">
        <v>6078.26</v>
      </c>
      <c r="D7" s="87">
        <v>7484.4889701227003</v>
      </c>
      <c r="E7" s="87">
        <f t="shared" si="0"/>
        <v>-1406.2289701227</v>
      </c>
    </row>
    <row r="8" spans="1:5">
      <c r="A8" s="3" t="s">
        <v>1</v>
      </c>
      <c r="B8" s="87">
        <v>12793.05</v>
      </c>
      <c r="C8" s="87">
        <v>3002.51</v>
      </c>
      <c r="D8" s="87">
        <v>4143.4616252759997</v>
      </c>
      <c r="E8" s="87">
        <f t="shared" si="0"/>
        <v>-1140.9516252759995</v>
      </c>
    </row>
    <row r="9" spans="1:5">
      <c r="A9" s="3" t="s">
        <v>8</v>
      </c>
      <c r="B9" s="87">
        <v>14041.16</v>
      </c>
      <c r="C9" s="87">
        <v>3295.44</v>
      </c>
      <c r="D9" s="87">
        <v>3389.5631562184999</v>
      </c>
      <c r="E9" s="87">
        <f t="shared" si="0"/>
        <v>-94.123156218499844</v>
      </c>
    </row>
    <row r="10" spans="1:5">
      <c r="A10" s="3" t="s">
        <v>9</v>
      </c>
      <c r="B10" s="87">
        <v>18284.71</v>
      </c>
      <c r="C10" s="87">
        <v>4291.3999999999996</v>
      </c>
      <c r="D10" s="87">
        <v>6089.0434757188996</v>
      </c>
      <c r="E10" s="87">
        <f t="shared" si="0"/>
        <v>-1797.6434757188999</v>
      </c>
    </row>
    <row r="11" spans="1:5">
      <c r="A11" s="3" t="s">
        <v>5</v>
      </c>
      <c r="B11" s="87">
        <v>6302.92</v>
      </c>
      <c r="C11" s="87">
        <v>1479.29</v>
      </c>
      <c r="D11" s="87">
        <v>854.69495934332724</v>
      </c>
      <c r="E11" s="87">
        <f t="shared" si="0"/>
        <v>624.59504065667272</v>
      </c>
    </row>
    <row r="12" spans="1:5">
      <c r="A12" s="3" t="s">
        <v>4</v>
      </c>
      <c r="B12" s="87">
        <v>5928.49</v>
      </c>
      <c r="C12" s="87">
        <v>1391.41</v>
      </c>
      <c r="D12" s="87">
        <v>1243.251848405939</v>
      </c>
      <c r="E12" s="87">
        <f t="shared" si="0"/>
        <v>148.15815159406111</v>
      </c>
    </row>
    <row r="13" spans="1:5">
      <c r="A13" s="3" t="s">
        <v>3</v>
      </c>
      <c r="B13" s="87">
        <v>561.65</v>
      </c>
      <c r="C13" s="87">
        <v>131.80000000000001</v>
      </c>
      <c r="D13" s="87">
        <v>99.497607945255254</v>
      </c>
      <c r="E13" s="87">
        <f t="shared" si="0"/>
        <v>32.302392054744757</v>
      </c>
    </row>
    <row r="14" spans="1:5">
      <c r="A14" s="3" t="s">
        <v>6</v>
      </c>
      <c r="B14" s="87">
        <v>2308.9899999999998</v>
      </c>
      <c r="C14" s="87">
        <v>541.91999999999996</v>
      </c>
      <c r="D14" s="87">
        <v>9945.370542520217</v>
      </c>
      <c r="E14" s="87">
        <f t="shared" si="0"/>
        <v>-9403.4505425202169</v>
      </c>
    </row>
    <row r="15" spans="1:5">
      <c r="A15" s="3" t="s">
        <v>13</v>
      </c>
      <c r="B15" s="87">
        <v>17910.28</v>
      </c>
      <c r="C15" s="87">
        <v>4203.5200000000004</v>
      </c>
      <c r="D15" s="87">
        <v>6778.3214919100001</v>
      </c>
      <c r="E15" s="87">
        <f t="shared" si="0"/>
        <v>-2574.8014919099996</v>
      </c>
    </row>
    <row r="16" spans="1:5">
      <c r="A16" s="3" t="s">
        <v>7</v>
      </c>
      <c r="B16" s="87">
        <v>24962.06</v>
      </c>
      <c r="C16" s="87">
        <v>5858.56</v>
      </c>
      <c r="D16" s="87">
        <v>14106.377085189</v>
      </c>
      <c r="E16" s="87">
        <f t="shared" si="0"/>
        <v>-8247.817085188999</v>
      </c>
    </row>
    <row r="17" spans="1:5">
      <c r="A17" s="2" t="s">
        <v>10</v>
      </c>
      <c r="B17" s="87">
        <v>35619.089999999997</v>
      </c>
      <c r="C17" s="87">
        <v>17500.95</v>
      </c>
      <c r="D17" s="87">
        <f>D18</f>
        <v>6000</v>
      </c>
      <c r="E17" s="87">
        <f t="shared" si="0"/>
        <v>11500.95</v>
      </c>
    </row>
    <row r="18" spans="1:5">
      <c r="A18" s="30" t="s">
        <v>70</v>
      </c>
      <c r="B18" s="87"/>
      <c r="C18" s="87"/>
      <c r="D18" s="87">
        <v>6000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4" sqref="A4"/>
    </sheetView>
  </sheetViews>
  <sheetFormatPr defaultRowHeight="14.4"/>
  <cols>
    <col min="1" max="1" width="74.33203125" customWidth="1"/>
    <col min="2" max="2" width="17" style="1" customWidth="1"/>
    <col min="3" max="3" width="13.21875" customWidth="1"/>
    <col min="4" max="4" width="12.44140625" customWidth="1"/>
    <col min="5" max="5" width="14.88671875" customWidth="1"/>
  </cols>
  <sheetData>
    <row r="1" spans="1:5" ht="66" customHeight="1">
      <c r="A1" s="90" t="s">
        <v>92</v>
      </c>
      <c r="B1" s="90"/>
      <c r="C1" s="90"/>
      <c r="D1" s="90"/>
      <c r="E1" s="90"/>
    </row>
    <row r="2" spans="1:5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69995.91</v>
      </c>
      <c r="C4" s="87">
        <f>C5+C17</f>
        <v>22552.469999999998</v>
      </c>
      <c r="D4" s="87">
        <f>D5+D17</f>
        <v>39927.081090215412</v>
      </c>
      <c r="E4" s="87">
        <f>C4-D4</f>
        <v>-17374.611090215414</v>
      </c>
    </row>
    <row r="5" spans="1:5">
      <c r="A5" s="2" t="s">
        <v>0</v>
      </c>
      <c r="B5" s="87">
        <f>SUM(B6:B16)</f>
        <v>53904.180000000008</v>
      </c>
      <c r="C5" s="87">
        <f>SUM(C6:C16)</f>
        <v>17670.719999999998</v>
      </c>
      <c r="D5" s="87">
        <f>SUM(D6:D16)</f>
        <v>33927.081090215412</v>
      </c>
      <c r="E5" s="87">
        <f t="shared" ref="E5:E17" si="0">C5-D5</f>
        <v>-16256.361090215414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8551</v>
      </c>
      <c r="C7" s="87">
        <v>2803.16</v>
      </c>
      <c r="D7" s="87">
        <v>8721.1737584162329</v>
      </c>
      <c r="E7" s="87">
        <f t="shared" si="0"/>
        <v>-5918.013758416233</v>
      </c>
    </row>
    <row r="8" spans="1:5">
      <c r="A8" s="3" t="s">
        <v>1</v>
      </c>
      <c r="B8" s="87">
        <v>6939.46</v>
      </c>
      <c r="C8" s="87">
        <v>2274.88</v>
      </c>
      <c r="D8" s="87">
        <v>7054.6863903370895</v>
      </c>
      <c r="E8" s="87">
        <f t="shared" si="0"/>
        <v>-4779.8063903370894</v>
      </c>
    </row>
    <row r="9" spans="1:5">
      <c r="A9" s="3" t="s">
        <v>8</v>
      </c>
      <c r="B9" s="87">
        <v>4472.83</v>
      </c>
      <c r="C9" s="87">
        <v>1466.27</v>
      </c>
      <c r="D9" s="87">
        <v>2678.6456861398501</v>
      </c>
      <c r="E9" s="87">
        <f t="shared" si="0"/>
        <v>-1212.3756861398501</v>
      </c>
    </row>
    <row r="10" spans="1:5">
      <c r="A10" s="3" t="s">
        <v>9</v>
      </c>
      <c r="B10" s="87">
        <v>7695.9</v>
      </c>
      <c r="C10" s="87">
        <v>2522.85</v>
      </c>
      <c r="D10" s="87">
        <v>3013.0815794168002</v>
      </c>
      <c r="E10" s="87">
        <f t="shared" si="0"/>
        <v>-490.23157941680029</v>
      </c>
    </row>
    <row r="11" spans="1:5">
      <c r="A11" s="3" t="s">
        <v>5</v>
      </c>
      <c r="B11" s="87">
        <v>3387.51</v>
      </c>
      <c r="C11" s="87">
        <v>1110.48</v>
      </c>
      <c r="D11" s="87">
        <v>426.31747851554968</v>
      </c>
      <c r="E11" s="87">
        <f t="shared" si="0"/>
        <v>684.16252148445028</v>
      </c>
    </row>
    <row r="12" spans="1:5">
      <c r="A12" s="3" t="s">
        <v>4</v>
      </c>
      <c r="B12" s="87">
        <v>2927.07</v>
      </c>
      <c r="C12" s="87">
        <v>959.54</v>
      </c>
      <c r="D12" s="87">
        <v>620.12766938445191</v>
      </c>
      <c r="E12" s="87">
        <f t="shared" si="0"/>
        <v>339.41233061554806</v>
      </c>
    </row>
    <row r="13" spans="1:5">
      <c r="A13" s="3" t="s">
        <v>3</v>
      </c>
      <c r="B13" s="87">
        <v>230.22</v>
      </c>
      <c r="C13" s="87">
        <v>75.47</v>
      </c>
      <c r="D13" s="87">
        <v>49.628898443650456</v>
      </c>
      <c r="E13" s="87">
        <f t="shared" si="0"/>
        <v>25.841101556349543</v>
      </c>
    </row>
    <row r="14" spans="1:5">
      <c r="A14" s="3" t="s">
        <v>6</v>
      </c>
      <c r="B14" s="87">
        <v>1381.32</v>
      </c>
      <c r="C14" s="87">
        <v>452.82</v>
      </c>
      <c r="D14" s="87">
        <v>4960.7000090975152</v>
      </c>
      <c r="E14" s="87">
        <f t="shared" si="0"/>
        <v>-4507.8800090975155</v>
      </c>
    </row>
    <row r="15" spans="1:5">
      <c r="A15" s="3" t="s">
        <v>13</v>
      </c>
      <c r="B15" s="87">
        <v>8353.67</v>
      </c>
      <c r="C15" s="87">
        <v>2738.48</v>
      </c>
      <c r="D15" s="87">
        <v>3356.8899319131001</v>
      </c>
      <c r="E15" s="87">
        <f t="shared" si="0"/>
        <v>-618.40993191310008</v>
      </c>
    </row>
    <row r="16" spans="1:5">
      <c r="A16" s="3" t="s">
        <v>7</v>
      </c>
      <c r="B16" s="87">
        <v>9965.2000000000007</v>
      </c>
      <c r="C16" s="87">
        <v>3266.77</v>
      </c>
      <c r="D16" s="87">
        <v>3045.8296885511686</v>
      </c>
      <c r="E16" s="87">
        <f t="shared" si="0"/>
        <v>220.94031144883138</v>
      </c>
    </row>
    <row r="17" spans="1:5">
      <c r="A17" s="2" t="s">
        <v>10</v>
      </c>
      <c r="B17" s="87">
        <v>16091.73</v>
      </c>
      <c r="C17" s="87">
        <v>4881.75</v>
      </c>
      <c r="D17" s="87">
        <f>D18</f>
        <v>6000</v>
      </c>
      <c r="E17" s="87">
        <f t="shared" si="0"/>
        <v>-1118.25</v>
      </c>
    </row>
    <row r="18" spans="1:5">
      <c r="A18" s="30" t="s">
        <v>70</v>
      </c>
      <c r="B18" s="87"/>
      <c r="C18" s="87"/>
      <c r="D18" s="87">
        <v>6000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3.44140625" style="1" customWidth="1"/>
    <col min="3" max="3" width="12.109375" customWidth="1"/>
    <col min="4" max="4" width="13.88671875" customWidth="1"/>
    <col min="5" max="5" width="15" customWidth="1"/>
  </cols>
  <sheetData>
    <row r="1" spans="1:5" ht="62.25" customHeight="1">
      <c r="A1" s="90" t="s">
        <v>93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207847.08999999997</v>
      </c>
      <c r="C4" s="87">
        <f>C5+C17</f>
        <v>89797.97</v>
      </c>
      <c r="D4" s="87">
        <f>D5+D17</f>
        <v>158401.55882307596</v>
      </c>
      <c r="E4" s="87">
        <f>C4-D4</f>
        <v>-68603.588823075959</v>
      </c>
    </row>
    <row r="5" spans="1:5">
      <c r="A5" s="2" t="s">
        <v>0</v>
      </c>
      <c r="B5" s="87">
        <f>SUM(B6:B16)</f>
        <v>165409.12999999998</v>
      </c>
      <c r="C5" s="87">
        <f>SUM(C6:C16)</f>
        <v>73084.59</v>
      </c>
      <c r="D5" s="87">
        <f>SUM(D6:D16)</f>
        <v>117701.55882307596</v>
      </c>
      <c r="E5" s="87">
        <f t="shared" ref="E5:E17" si="0">C5-D5</f>
        <v>-44616.968823075964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26239.4</v>
      </c>
      <c r="C7" s="87">
        <v>11593.65</v>
      </c>
      <c r="D7" s="87">
        <v>17720.481108548087</v>
      </c>
      <c r="E7" s="87">
        <f t="shared" si="0"/>
        <v>-6126.8311085480873</v>
      </c>
    </row>
    <row r="8" spans="1:5">
      <c r="A8" s="3" t="s">
        <v>1</v>
      </c>
      <c r="B8" s="87">
        <v>21294.28</v>
      </c>
      <c r="C8" s="87">
        <v>9408.69</v>
      </c>
      <c r="D8" s="87">
        <v>14334.359155045888</v>
      </c>
      <c r="E8" s="87">
        <f t="shared" si="0"/>
        <v>-4925.6691550458872</v>
      </c>
    </row>
    <row r="9" spans="1:5">
      <c r="A9" s="3" t="s">
        <v>8</v>
      </c>
      <c r="B9" s="87">
        <v>13725.22</v>
      </c>
      <c r="C9" s="87">
        <v>6064.37</v>
      </c>
      <c r="D9" s="87">
        <v>13570.285146275937</v>
      </c>
      <c r="E9" s="87">
        <f t="shared" si="0"/>
        <v>-7505.9151462759373</v>
      </c>
    </row>
    <row r="10" spans="1:5">
      <c r="A10" s="3" t="s">
        <v>9</v>
      </c>
      <c r="B10" s="87">
        <v>23615.46</v>
      </c>
      <c r="C10" s="87">
        <v>10434.290000000001</v>
      </c>
      <c r="D10" s="87">
        <v>26441.173250276643</v>
      </c>
      <c r="E10" s="87">
        <f t="shared" si="0"/>
        <v>-16006.883250276642</v>
      </c>
    </row>
    <row r="11" spans="1:5">
      <c r="A11" s="3" t="s">
        <v>5</v>
      </c>
      <c r="B11" s="87">
        <v>10394.84</v>
      </c>
      <c r="C11" s="87">
        <v>4592.87</v>
      </c>
      <c r="D11" s="87">
        <v>866.23097229180325</v>
      </c>
      <c r="E11" s="87">
        <f t="shared" si="0"/>
        <v>3726.6390277081964</v>
      </c>
    </row>
    <row r="12" spans="1:5">
      <c r="A12" s="3" t="s">
        <v>4</v>
      </c>
      <c r="B12" s="87">
        <v>8981.9500000000007</v>
      </c>
      <c r="C12" s="87">
        <v>3968.6</v>
      </c>
      <c r="D12" s="87">
        <v>1260.0323023733367</v>
      </c>
      <c r="E12" s="87">
        <f t="shared" si="0"/>
        <v>2708.5676976266632</v>
      </c>
    </row>
    <row r="13" spans="1:5">
      <c r="A13" s="3" t="s">
        <v>3</v>
      </c>
      <c r="B13" s="87">
        <v>706.45</v>
      </c>
      <c r="C13" s="87">
        <v>312.14</v>
      </c>
      <c r="D13" s="87">
        <v>100.84054986979956</v>
      </c>
      <c r="E13" s="87">
        <f t="shared" si="0"/>
        <v>211.29945013020043</v>
      </c>
    </row>
    <row r="14" spans="1:5">
      <c r="A14" s="3" t="s">
        <v>6</v>
      </c>
      <c r="B14" s="87">
        <v>4238.67</v>
      </c>
      <c r="C14" s="87">
        <v>1872.82</v>
      </c>
      <c r="D14" s="87">
        <v>10079.605478741269</v>
      </c>
      <c r="E14" s="87">
        <f t="shared" si="0"/>
        <v>-8206.7854787412689</v>
      </c>
    </row>
    <row r="15" spans="1:5">
      <c r="A15" s="3" t="s">
        <v>13</v>
      </c>
      <c r="B15" s="87">
        <v>25633.87</v>
      </c>
      <c r="C15" s="87">
        <v>11326.1</v>
      </c>
      <c r="D15" s="87">
        <v>17139.754609178399</v>
      </c>
      <c r="E15" s="87">
        <f t="shared" si="0"/>
        <v>-5813.6546091783985</v>
      </c>
    </row>
    <row r="16" spans="1:5">
      <c r="A16" s="3" t="s">
        <v>7</v>
      </c>
      <c r="B16" s="87">
        <v>30578.99</v>
      </c>
      <c r="C16" s="87">
        <v>13511.06</v>
      </c>
      <c r="D16" s="87">
        <v>16188.796250474799</v>
      </c>
      <c r="E16" s="87">
        <f t="shared" si="0"/>
        <v>-2677.7362504747998</v>
      </c>
    </row>
    <row r="17" spans="1:5">
      <c r="A17" s="2" t="s">
        <v>10</v>
      </c>
      <c r="B17" s="87">
        <v>42437.96</v>
      </c>
      <c r="C17" s="87">
        <v>16713.38</v>
      </c>
      <c r="D17" s="87">
        <f>D18+D19+D20</f>
        <v>40700</v>
      </c>
      <c r="E17" s="87">
        <f t="shared" si="0"/>
        <v>-23986.62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34200</v>
      </c>
      <c r="E19" s="87"/>
    </row>
    <row r="20" spans="1:5">
      <c r="A20" s="30" t="s">
        <v>33</v>
      </c>
      <c r="B20" s="87"/>
      <c r="C20" s="87"/>
      <c r="D20" s="87">
        <v>500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21" sqref="D21"/>
    </sheetView>
  </sheetViews>
  <sheetFormatPr defaultRowHeight="14.4"/>
  <cols>
    <col min="1" max="1" width="74.33203125" customWidth="1"/>
    <col min="2" max="2" width="13.44140625" style="1" customWidth="1"/>
    <col min="3" max="3" width="12.109375" customWidth="1"/>
    <col min="4" max="4" width="11.88671875" customWidth="1"/>
    <col min="5" max="5" width="15.77734375" customWidth="1"/>
  </cols>
  <sheetData>
    <row r="1" spans="1:5" ht="67.5" customHeight="1">
      <c r="A1" s="90" t="s">
        <v>94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210140.88000000003</v>
      </c>
      <c r="C4" s="87">
        <f>C5+C17</f>
        <v>116706.26000000001</v>
      </c>
      <c r="D4" s="87">
        <f>D5+D17</f>
        <v>181970.41815021768</v>
      </c>
      <c r="E4" s="87">
        <f>C4-D4</f>
        <v>-65264.15815021767</v>
      </c>
    </row>
    <row r="5" spans="1:5">
      <c r="A5" s="2" t="s">
        <v>0</v>
      </c>
      <c r="B5" s="87">
        <f>SUM(B6:B16)</f>
        <v>167350.31000000003</v>
      </c>
      <c r="C5" s="87">
        <f>SUM(C6:C16)</f>
        <v>98629.11</v>
      </c>
      <c r="D5" s="87">
        <f>SUM(D6:D16)</f>
        <v>127070.41815021769</v>
      </c>
      <c r="E5" s="87">
        <f t="shared" ref="E5:E17" si="0">C5-D5</f>
        <v>-28441.308150217694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26547.33</v>
      </c>
      <c r="C7" s="87">
        <v>15645.86</v>
      </c>
      <c r="D7" s="87">
        <v>17324.351447619785</v>
      </c>
      <c r="E7" s="87">
        <f t="shared" si="0"/>
        <v>-1678.4914476197846</v>
      </c>
    </row>
    <row r="8" spans="1:5">
      <c r="A8" s="3" t="s">
        <v>1</v>
      </c>
      <c r="B8" s="87">
        <v>21544.18</v>
      </c>
      <c r="C8" s="87">
        <v>12697.22</v>
      </c>
      <c r="D8" s="87">
        <v>14013.924015789215</v>
      </c>
      <c r="E8" s="87">
        <f t="shared" si="0"/>
        <v>-1316.7040157892152</v>
      </c>
    </row>
    <row r="9" spans="1:5">
      <c r="A9" s="3" t="s">
        <v>8</v>
      </c>
      <c r="B9" s="87">
        <v>13886.3</v>
      </c>
      <c r="C9" s="87">
        <v>8183.99</v>
      </c>
      <c r="D9" s="87">
        <v>13266.930377250983</v>
      </c>
      <c r="E9" s="87">
        <f t="shared" si="0"/>
        <v>-5082.9403772509831</v>
      </c>
    </row>
    <row r="10" spans="1:5">
      <c r="A10" s="3" t="s">
        <v>9</v>
      </c>
      <c r="B10" s="87">
        <v>23892.6</v>
      </c>
      <c r="C10" s="87">
        <v>14081.28</v>
      </c>
      <c r="D10" s="87">
        <v>25850.098271554645</v>
      </c>
      <c r="E10" s="87">
        <f t="shared" si="0"/>
        <v>-11768.818271554645</v>
      </c>
    </row>
    <row r="11" spans="1:5">
      <c r="A11" s="3" t="s">
        <v>5</v>
      </c>
      <c r="B11" s="87">
        <v>10516.83</v>
      </c>
      <c r="C11" s="87">
        <v>6198.17</v>
      </c>
      <c r="D11" s="87">
        <v>846.86695055686164</v>
      </c>
      <c r="E11" s="87">
        <f t="shared" si="0"/>
        <v>5351.3030494431387</v>
      </c>
    </row>
    <row r="12" spans="1:5">
      <c r="A12" s="3" t="s">
        <v>4</v>
      </c>
      <c r="B12" s="87">
        <v>9087.36</v>
      </c>
      <c r="C12" s="87">
        <v>5355.7</v>
      </c>
      <c r="D12" s="87">
        <v>1231.8651117852053</v>
      </c>
      <c r="E12" s="87">
        <f t="shared" si="0"/>
        <v>4123.8348882147948</v>
      </c>
    </row>
    <row r="13" spans="1:5">
      <c r="A13" s="3" t="s">
        <v>3</v>
      </c>
      <c r="B13" s="87">
        <v>714.74</v>
      </c>
      <c r="C13" s="87">
        <v>421.23</v>
      </c>
      <c r="D13" s="87">
        <v>98.586325925028774</v>
      </c>
      <c r="E13" s="87">
        <f t="shared" si="0"/>
        <v>322.64367407497127</v>
      </c>
    </row>
    <row r="14" spans="1:5">
      <c r="A14" s="3" t="s">
        <v>6</v>
      </c>
      <c r="B14" s="87">
        <v>4288.42</v>
      </c>
      <c r="C14" s="87">
        <v>2527.41</v>
      </c>
      <c r="D14" s="87">
        <v>9854.2825500845083</v>
      </c>
      <c r="E14" s="87">
        <f t="shared" si="0"/>
        <v>-7326.8725500845085</v>
      </c>
    </row>
    <row r="15" spans="1:5">
      <c r="A15" s="3" t="s">
        <v>13</v>
      </c>
      <c r="B15" s="87">
        <v>25934.7</v>
      </c>
      <c r="C15" s="87">
        <v>15284.8</v>
      </c>
      <c r="D15" s="87">
        <v>26533.063305192059</v>
      </c>
      <c r="E15" s="87">
        <f t="shared" si="0"/>
        <v>-11248.26330519206</v>
      </c>
    </row>
    <row r="16" spans="1:5">
      <c r="A16" s="3" t="s">
        <v>7</v>
      </c>
      <c r="B16" s="87">
        <v>30937.85</v>
      </c>
      <c r="C16" s="87">
        <v>18233.45</v>
      </c>
      <c r="D16" s="87">
        <v>18050.4497944594</v>
      </c>
      <c r="E16" s="87">
        <f t="shared" si="0"/>
        <v>183.00020554060029</v>
      </c>
    </row>
    <row r="17" spans="1:5">
      <c r="A17" s="2" t="s">
        <v>10</v>
      </c>
      <c r="B17" s="87">
        <v>42790.57</v>
      </c>
      <c r="C17" s="87">
        <v>18077.150000000001</v>
      </c>
      <c r="D17" s="87">
        <f>D18+D19+D20+D21</f>
        <v>54900</v>
      </c>
      <c r="E17" s="87">
        <f t="shared" si="0"/>
        <v>-36822.85</v>
      </c>
    </row>
    <row r="18" spans="1:5">
      <c r="A18" s="30" t="s">
        <v>23</v>
      </c>
      <c r="B18" s="87"/>
      <c r="C18" s="87"/>
      <c r="D18" s="87">
        <v>15000</v>
      </c>
      <c r="E18" s="87"/>
    </row>
    <row r="19" spans="1:5">
      <c r="A19" s="30" t="s">
        <v>70</v>
      </c>
      <c r="B19" s="87"/>
      <c r="C19" s="87"/>
      <c r="D19" s="87">
        <v>6000</v>
      </c>
      <c r="E19" s="87"/>
    </row>
    <row r="20" spans="1:5">
      <c r="A20" s="3" t="s">
        <v>78</v>
      </c>
      <c r="B20" s="87"/>
      <c r="C20" s="87"/>
      <c r="D20" s="87">
        <v>33400</v>
      </c>
      <c r="E20" s="87"/>
    </row>
    <row r="21" spans="1:5">
      <c r="A21" s="30" t="s">
        <v>38</v>
      </c>
      <c r="B21" s="87"/>
      <c r="C21" s="87"/>
      <c r="D21" s="87">
        <v>500</v>
      </c>
      <c r="E21" s="87"/>
    </row>
  </sheetData>
  <mergeCells count="1">
    <mergeCell ref="A1:E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8" sqref="A18:E21"/>
    </sheetView>
  </sheetViews>
  <sheetFormatPr defaultRowHeight="14.4"/>
  <cols>
    <col min="1" max="1" width="74.33203125" customWidth="1"/>
    <col min="2" max="2" width="13.88671875" style="1" customWidth="1"/>
    <col min="3" max="3" width="13.21875" customWidth="1"/>
    <col min="4" max="4" width="13.33203125" customWidth="1"/>
    <col min="5" max="5" width="13.88671875" customWidth="1"/>
  </cols>
  <sheetData>
    <row r="1" spans="1:5" ht="66.599999999999994" customHeight="1">
      <c r="A1" s="90" t="s">
        <v>96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197376.62</v>
      </c>
      <c r="C4" s="87">
        <f>C5+C17</f>
        <v>99094.150000000009</v>
      </c>
      <c r="D4" s="87">
        <f>D5+D17</f>
        <v>174957.54053951983</v>
      </c>
      <c r="E4" s="87">
        <f>C4-D4</f>
        <v>-75863.390539519824</v>
      </c>
    </row>
    <row r="5" spans="1:5">
      <c r="A5" s="2" t="s">
        <v>0</v>
      </c>
      <c r="B5" s="87">
        <f>SUM(B6:B16)</f>
        <v>156339.6</v>
      </c>
      <c r="C5" s="87">
        <f>SUM(C6:C16)</f>
        <v>83829.48000000001</v>
      </c>
      <c r="D5" s="87">
        <f>SUM(D6:D16)</f>
        <v>119757.54053951983</v>
      </c>
      <c r="E5" s="87">
        <f t="shared" ref="E5:E17" si="0">C5-D5</f>
        <v>-35928.060539519822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24800.67</v>
      </c>
      <c r="C7" s="87">
        <v>13298.15</v>
      </c>
      <c r="D7" s="87">
        <v>17728.909399206135</v>
      </c>
      <c r="E7" s="87">
        <f t="shared" si="0"/>
        <v>-4430.7593992061356</v>
      </c>
    </row>
    <row r="8" spans="1:5">
      <c r="A8" s="3" t="s">
        <v>1</v>
      </c>
      <c r="B8" s="87">
        <v>20126.7</v>
      </c>
      <c r="C8" s="87">
        <v>10791.96</v>
      </c>
      <c r="D8" s="87">
        <v>14341.176923966243</v>
      </c>
      <c r="E8" s="87">
        <f t="shared" si="0"/>
        <v>-3549.2169239662435</v>
      </c>
    </row>
    <row r="9" spans="1:5">
      <c r="A9" s="3" t="s">
        <v>8</v>
      </c>
      <c r="B9" s="87">
        <v>12972.66</v>
      </c>
      <c r="C9" s="87">
        <v>6955.95</v>
      </c>
      <c r="D9" s="87">
        <v>13576.739503063704</v>
      </c>
      <c r="E9" s="87">
        <f t="shared" si="0"/>
        <v>-6620.7895030637037</v>
      </c>
    </row>
    <row r="10" spans="1:5">
      <c r="A10" s="3" t="s">
        <v>9</v>
      </c>
      <c r="B10" s="87">
        <v>22320.6</v>
      </c>
      <c r="C10" s="87">
        <v>11968.33</v>
      </c>
      <c r="D10" s="87">
        <v>26453.749313653705</v>
      </c>
      <c r="E10" s="87">
        <f t="shared" si="0"/>
        <v>-14485.419313653705</v>
      </c>
    </row>
    <row r="11" spans="1:5">
      <c r="A11" s="3" t="s">
        <v>5</v>
      </c>
      <c r="B11" s="87">
        <v>9824.8799999999992</v>
      </c>
      <c r="C11" s="87">
        <v>5268.11</v>
      </c>
      <c r="D11" s="87">
        <v>866.64297275424883</v>
      </c>
      <c r="E11" s="87">
        <f t="shared" si="0"/>
        <v>4401.4670272457506</v>
      </c>
    </row>
    <row r="12" spans="1:5">
      <c r="A12" s="3" t="s">
        <v>4</v>
      </c>
      <c r="B12" s="87">
        <v>8489.4599999999991</v>
      </c>
      <c r="C12" s="87">
        <v>4552.0600000000004</v>
      </c>
      <c r="D12" s="87">
        <v>1260.6316043007439</v>
      </c>
      <c r="E12" s="87">
        <f t="shared" si="0"/>
        <v>3291.4283956992567</v>
      </c>
    </row>
    <row r="13" spans="1:5">
      <c r="A13" s="3" t="s">
        <v>3</v>
      </c>
      <c r="B13" s="87">
        <v>667.71</v>
      </c>
      <c r="C13" s="87">
        <v>358.03</v>
      </c>
      <c r="D13" s="87">
        <v>100.88851208139043</v>
      </c>
      <c r="E13" s="87">
        <f t="shared" si="0"/>
        <v>257.14148791860953</v>
      </c>
    </row>
    <row r="14" spans="1:5">
      <c r="A14" s="3" t="s">
        <v>6</v>
      </c>
      <c r="B14" s="87">
        <v>4006.26</v>
      </c>
      <c r="C14" s="87">
        <v>2148.16</v>
      </c>
      <c r="D14" s="87">
        <v>10084.399583606306</v>
      </c>
      <c r="E14" s="87">
        <f t="shared" si="0"/>
        <v>-7936.239583606306</v>
      </c>
    </row>
    <row r="15" spans="1:5">
      <c r="A15" s="3" t="s">
        <v>13</v>
      </c>
      <c r="B15" s="87">
        <v>24228.34</v>
      </c>
      <c r="C15" s="87">
        <v>12991.27</v>
      </c>
      <c r="D15" s="87">
        <v>27152.662934795178</v>
      </c>
      <c r="E15" s="87">
        <f t="shared" si="0"/>
        <v>-14161.392934795178</v>
      </c>
    </row>
    <row r="16" spans="1:5">
      <c r="A16" s="3" t="s">
        <v>7</v>
      </c>
      <c r="B16" s="87">
        <v>28902.32</v>
      </c>
      <c r="C16" s="87">
        <v>15497.46</v>
      </c>
      <c r="D16" s="87">
        <v>8191.7397920921803</v>
      </c>
      <c r="E16" s="87">
        <f t="shared" si="0"/>
        <v>7305.7202079078188</v>
      </c>
    </row>
    <row r="17" spans="1:5">
      <c r="A17" s="2" t="s">
        <v>10</v>
      </c>
      <c r="B17" s="87">
        <v>41037.019999999997</v>
      </c>
      <c r="C17" s="87">
        <v>15264.67</v>
      </c>
      <c r="D17" s="87">
        <f>D18+D19+D20+D21</f>
        <v>55200</v>
      </c>
      <c r="E17" s="87">
        <f t="shared" si="0"/>
        <v>-39935.33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33400</v>
      </c>
      <c r="E19" s="87"/>
    </row>
    <row r="20" spans="1:5">
      <c r="A20" s="30" t="s">
        <v>33</v>
      </c>
      <c r="B20" s="87"/>
      <c r="C20" s="87"/>
      <c r="D20" s="87">
        <v>800</v>
      </c>
      <c r="E20" s="87"/>
    </row>
    <row r="21" spans="1:5">
      <c r="A21" s="30" t="s">
        <v>95</v>
      </c>
      <c r="B21" s="87"/>
      <c r="C21" s="87"/>
      <c r="D21" s="87">
        <v>15000</v>
      </c>
      <c r="E21" s="87"/>
    </row>
  </sheetData>
  <mergeCells count="1">
    <mergeCell ref="A1:E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20" sqref="D20"/>
    </sheetView>
  </sheetViews>
  <sheetFormatPr defaultRowHeight="14.4"/>
  <cols>
    <col min="1" max="1" width="74.33203125" customWidth="1"/>
    <col min="2" max="2" width="12.88671875" style="1" customWidth="1"/>
    <col min="3" max="4" width="11.5546875" customWidth="1"/>
    <col min="5" max="5" width="13.88671875" customWidth="1"/>
  </cols>
  <sheetData>
    <row r="1" spans="1:5" ht="59.25" customHeight="1">
      <c r="A1" s="90" t="s">
        <v>97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208387.56</v>
      </c>
      <c r="C4" s="87">
        <f>C5+C17</f>
        <v>90663.390000000014</v>
      </c>
      <c r="D4" s="87">
        <f>D5+D17</f>
        <v>170739.02402905695</v>
      </c>
      <c r="E4" s="87">
        <f>C4-D4</f>
        <v>-80075.634029056935</v>
      </c>
    </row>
    <row r="5" spans="1:5">
      <c r="A5" s="2" t="s">
        <v>0</v>
      </c>
      <c r="B5" s="87">
        <f>SUM(B6:B16)</f>
        <v>165945.54</v>
      </c>
      <c r="C5" s="87">
        <f>SUM(C6:C16)</f>
        <v>74072.340000000011</v>
      </c>
      <c r="D5" s="87">
        <f>SUM(D6:D16)</f>
        <v>131339.02402905695</v>
      </c>
      <c r="E5" s="87">
        <f t="shared" ref="E5:E17" si="0">C5-D5</f>
        <v>-57266.684029056938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26324.49</v>
      </c>
      <c r="C7" s="87">
        <v>11750.34</v>
      </c>
      <c r="D7" s="87">
        <v>17967.008610296023</v>
      </c>
      <c r="E7" s="87">
        <f t="shared" si="0"/>
        <v>-6216.668610296023</v>
      </c>
    </row>
    <row r="8" spans="1:5">
      <c r="A8" s="3" t="s">
        <v>1</v>
      </c>
      <c r="B8" s="87">
        <v>21363.34</v>
      </c>
      <c r="C8" s="87">
        <v>9535.85</v>
      </c>
      <c r="D8" s="87">
        <v>14533.778895966265</v>
      </c>
      <c r="E8" s="87">
        <f t="shared" si="0"/>
        <v>-4997.9288959662645</v>
      </c>
    </row>
    <row r="9" spans="1:5">
      <c r="A9" s="3" t="s">
        <v>8</v>
      </c>
      <c r="B9" s="87">
        <v>13769.73</v>
      </c>
      <c r="C9" s="87">
        <v>6146.33</v>
      </c>
      <c r="D9" s="87">
        <v>13759.075082318066</v>
      </c>
      <c r="E9" s="87">
        <f t="shared" si="0"/>
        <v>-7612.7450823180661</v>
      </c>
    </row>
    <row r="10" spans="1:5">
      <c r="A10" s="3" t="s">
        <v>9</v>
      </c>
      <c r="B10" s="87">
        <v>23692.04</v>
      </c>
      <c r="C10" s="87">
        <v>10575.31</v>
      </c>
      <c r="D10" s="87">
        <v>26809.023104055759</v>
      </c>
      <c r="E10" s="87">
        <f t="shared" si="0"/>
        <v>-16233.71310405576</v>
      </c>
    </row>
    <row r="11" spans="1:5">
      <c r="A11" s="3" t="s">
        <v>5</v>
      </c>
      <c r="B11" s="87">
        <v>10428.549999999999</v>
      </c>
      <c r="C11" s="87">
        <v>4654.9399999999996</v>
      </c>
      <c r="D11" s="87">
        <v>878.28198581833612</v>
      </c>
      <c r="E11" s="87">
        <f t="shared" si="0"/>
        <v>3776.6580141816635</v>
      </c>
    </row>
    <row r="12" spans="1:5">
      <c r="A12" s="3" t="s">
        <v>4</v>
      </c>
      <c r="B12" s="87">
        <v>9011.08</v>
      </c>
      <c r="C12" s="87">
        <v>4022.23</v>
      </c>
      <c r="D12" s="87">
        <v>1277.5618837499933</v>
      </c>
      <c r="E12" s="87">
        <f t="shared" si="0"/>
        <v>2744.6681162500067</v>
      </c>
    </row>
    <row r="13" spans="1:5">
      <c r="A13" s="3" t="s">
        <v>3</v>
      </c>
      <c r="B13" s="87">
        <v>708.74</v>
      </c>
      <c r="C13" s="87">
        <v>316.36</v>
      </c>
      <c r="D13" s="87">
        <v>102.24344455883245</v>
      </c>
      <c r="E13" s="87">
        <f t="shared" si="0"/>
        <v>214.11655544116758</v>
      </c>
    </row>
    <row r="14" spans="1:5">
      <c r="A14" s="3" t="s">
        <v>6</v>
      </c>
      <c r="B14" s="87">
        <v>4252.42</v>
      </c>
      <c r="C14" s="87">
        <v>1898.13</v>
      </c>
      <c r="D14" s="87">
        <v>10219.833046043614</v>
      </c>
      <c r="E14" s="87">
        <f t="shared" si="0"/>
        <v>-8321.7030460436144</v>
      </c>
    </row>
    <row r="15" spans="1:5">
      <c r="A15" s="3" t="s">
        <v>13</v>
      </c>
      <c r="B15" s="87">
        <v>25717</v>
      </c>
      <c r="C15" s="87">
        <v>11479.18</v>
      </c>
      <c r="D15" s="87">
        <v>27517.323133467853</v>
      </c>
      <c r="E15" s="87">
        <f t="shared" si="0"/>
        <v>-16038.143133467853</v>
      </c>
    </row>
    <row r="16" spans="1:5">
      <c r="A16" s="3" t="s">
        <v>7</v>
      </c>
      <c r="B16" s="87">
        <v>30678.15</v>
      </c>
      <c r="C16" s="87">
        <v>13693.67</v>
      </c>
      <c r="D16" s="87">
        <v>18274.8948427822</v>
      </c>
      <c r="E16" s="87">
        <f t="shared" si="0"/>
        <v>-4581.2248427821996</v>
      </c>
    </row>
    <row r="17" spans="1:5">
      <c r="A17" s="2" t="s">
        <v>10</v>
      </c>
      <c r="B17" s="87">
        <v>42442.02</v>
      </c>
      <c r="C17" s="87">
        <v>16591.05</v>
      </c>
      <c r="D17" s="87">
        <f>D18+D19</f>
        <v>39400</v>
      </c>
      <c r="E17" s="87">
        <f t="shared" si="0"/>
        <v>-22808.95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33400</v>
      </c>
      <c r="E19" s="87"/>
    </row>
  </sheetData>
  <mergeCells count="1">
    <mergeCell ref="A1:E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19"/>
    </sheetView>
  </sheetViews>
  <sheetFormatPr defaultRowHeight="14.4"/>
  <cols>
    <col min="1" max="1" width="74.33203125" customWidth="1"/>
    <col min="2" max="2" width="14.6640625" style="1" customWidth="1"/>
    <col min="3" max="3" width="12.6640625" customWidth="1"/>
    <col min="4" max="4" width="13.33203125" customWidth="1"/>
    <col min="5" max="5" width="13.6640625" customWidth="1"/>
  </cols>
  <sheetData>
    <row r="1" spans="1:5" ht="72.75" customHeight="1">
      <c r="A1" s="90" t="s">
        <v>98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205915.66</v>
      </c>
      <c r="C4" s="87">
        <f>C5+C17</f>
        <v>113101.87</v>
      </c>
      <c r="D4" s="87">
        <f>D5+D17</f>
        <v>178526.39986666152</v>
      </c>
      <c r="E4" s="87">
        <f>C4-D4</f>
        <v>-65424.529866661527</v>
      </c>
    </row>
    <row r="5" spans="1:5">
      <c r="A5" s="2" t="s">
        <v>0</v>
      </c>
      <c r="B5" s="87">
        <f>SUM(B6:B16)</f>
        <v>163182.19</v>
      </c>
      <c r="C5" s="87">
        <f>SUM(C6:C16)</f>
        <v>90517</v>
      </c>
      <c r="D5" s="87">
        <f>SUM(D6:D16)</f>
        <v>124126.39986666154</v>
      </c>
      <c r="E5" s="87">
        <f t="shared" ref="E5:E17" si="0">C5-D5</f>
        <v>-33609.399866661537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25886.13</v>
      </c>
      <c r="C7" s="87">
        <v>14359.01</v>
      </c>
      <c r="D7" s="87">
        <v>17332.779738277834</v>
      </c>
      <c r="E7" s="87">
        <f t="shared" si="0"/>
        <v>-2973.7697382778333</v>
      </c>
    </row>
    <row r="8" spans="1:5">
      <c r="A8" s="3" t="s">
        <v>1</v>
      </c>
      <c r="B8" s="87">
        <v>21007.59</v>
      </c>
      <c r="C8" s="87">
        <v>11652.89</v>
      </c>
      <c r="D8" s="87">
        <v>14020.741784709569</v>
      </c>
      <c r="E8" s="87">
        <f t="shared" si="0"/>
        <v>-2367.85178470957</v>
      </c>
    </row>
    <row r="9" spans="1:5">
      <c r="A9" s="3" t="s">
        <v>8</v>
      </c>
      <c r="B9" s="87">
        <v>13540.44</v>
      </c>
      <c r="C9" s="87">
        <v>7510.87</v>
      </c>
      <c r="D9" s="87">
        <v>13273.384734038747</v>
      </c>
      <c r="E9" s="87">
        <f t="shared" si="0"/>
        <v>-5762.5147340387475</v>
      </c>
    </row>
    <row r="10" spans="1:5">
      <c r="A10" s="3" t="s">
        <v>9</v>
      </c>
      <c r="B10" s="87">
        <v>23297.52</v>
      </c>
      <c r="C10" s="87">
        <v>12923.11</v>
      </c>
      <c r="D10" s="87">
        <v>25862.674334931708</v>
      </c>
      <c r="E10" s="87">
        <f t="shared" si="0"/>
        <v>-12939.564334931707</v>
      </c>
    </row>
    <row r="11" spans="1:5">
      <c r="A11" s="3" t="s">
        <v>5</v>
      </c>
      <c r="B11" s="87">
        <v>10254.89</v>
      </c>
      <c r="C11" s="87">
        <v>5688.38</v>
      </c>
      <c r="D11" s="87">
        <v>847.27895101930721</v>
      </c>
      <c r="E11" s="87">
        <f t="shared" si="0"/>
        <v>4841.1010489806931</v>
      </c>
    </row>
    <row r="12" spans="1:5">
      <c r="A12" s="3" t="s">
        <v>4</v>
      </c>
      <c r="B12" s="87">
        <v>8861.02</v>
      </c>
      <c r="C12" s="87">
        <v>4915.2</v>
      </c>
      <c r="D12" s="87">
        <v>1232.4644137126122</v>
      </c>
      <c r="E12" s="87">
        <f t="shared" si="0"/>
        <v>3682.7355862873874</v>
      </c>
    </row>
    <row r="13" spans="1:5">
      <c r="A13" s="3" t="s">
        <v>3</v>
      </c>
      <c r="B13" s="87">
        <v>696.93</v>
      </c>
      <c r="C13" s="87">
        <v>386.59</v>
      </c>
      <c r="D13" s="87">
        <v>98.634288136619645</v>
      </c>
      <c r="E13" s="87">
        <f t="shared" si="0"/>
        <v>287.95571186338032</v>
      </c>
    </row>
    <row r="14" spans="1:5">
      <c r="A14" s="3" t="s">
        <v>6</v>
      </c>
      <c r="B14" s="87">
        <v>4181.6099999999997</v>
      </c>
      <c r="C14" s="87">
        <v>2319.5300000000002</v>
      </c>
      <c r="D14" s="87">
        <v>9859.0766549495438</v>
      </c>
      <c r="E14" s="87">
        <f t="shared" si="0"/>
        <v>-7539.5466549495432</v>
      </c>
    </row>
    <row r="15" spans="1:5">
      <c r="A15" s="3" t="s">
        <v>13</v>
      </c>
      <c r="B15" s="87">
        <v>25288.76</v>
      </c>
      <c r="C15" s="87">
        <v>14027.65</v>
      </c>
      <c r="D15" s="87">
        <v>26545.971630808788</v>
      </c>
      <c r="E15" s="87">
        <f t="shared" si="0"/>
        <v>-12518.321630808789</v>
      </c>
    </row>
    <row r="16" spans="1:5">
      <c r="A16" s="3" t="s">
        <v>7</v>
      </c>
      <c r="B16" s="87">
        <v>30167.3</v>
      </c>
      <c r="C16" s="87">
        <v>16733.77</v>
      </c>
      <c r="D16" s="87">
        <v>15053.393336076801</v>
      </c>
      <c r="E16" s="87">
        <f t="shared" si="0"/>
        <v>1680.3766639231999</v>
      </c>
    </row>
    <row r="17" spans="1:5">
      <c r="A17" s="2" t="s">
        <v>10</v>
      </c>
      <c r="B17" s="87">
        <v>42733.47</v>
      </c>
      <c r="C17" s="87">
        <v>22584.87</v>
      </c>
      <c r="D17" s="87">
        <f>D18+D19+D20</f>
        <v>54400</v>
      </c>
      <c r="E17" s="87">
        <f t="shared" si="0"/>
        <v>-31815.13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33400</v>
      </c>
      <c r="E19" s="87"/>
    </row>
    <row r="20" spans="1:5">
      <c r="A20" s="30" t="s">
        <v>95</v>
      </c>
      <c r="B20" s="87"/>
      <c r="C20" s="87"/>
      <c r="D20" s="87">
        <v>15000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5" sqref="A5"/>
    </sheetView>
  </sheetViews>
  <sheetFormatPr defaultRowHeight="14.4"/>
  <cols>
    <col min="1" max="1" width="74.33203125" customWidth="1"/>
    <col min="2" max="2" width="13.44140625" style="1" customWidth="1"/>
    <col min="3" max="3" width="12.5546875" customWidth="1"/>
    <col min="4" max="4" width="13.109375" customWidth="1"/>
    <col min="5" max="5" width="12.5546875" customWidth="1"/>
  </cols>
  <sheetData>
    <row r="1" spans="1:5" ht="73.5" customHeight="1">
      <c r="A1" s="90" t="s">
        <v>34</v>
      </c>
      <c r="B1" s="90"/>
      <c r="C1" s="90"/>
      <c r="D1" s="90"/>
      <c r="E1" s="90"/>
    </row>
    <row r="2" spans="1:5" ht="18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68">
        <f>B5+B17</f>
        <v>207205.18000000002</v>
      </c>
      <c r="C4" s="68">
        <f>C5+C17</f>
        <v>131754.59</v>
      </c>
      <c r="D4" s="81">
        <f>D5+D17</f>
        <v>175631.37803691847</v>
      </c>
      <c r="E4" s="81">
        <f>C4-D4</f>
        <v>-43876.788036918471</v>
      </c>
    </row>
    <row r="5" spans="1:5">
      <c r="A5" s="65" t="s">
        <v>11</v>
      </c>
      <c r="B5" s="68">
        <f>SUM(B6:B16)</f>
        <v>166069.30000000002</v>
      </c>
      <c r="C5" s="68">
        <f>SUM(C6:C16)</f>
        <v>111061.22</v>
      </c>
      <c r="D5" s="81">
        <f>SUM(D6:D16)</f>
        <v>144131.37803691847</v>
      </c>
      <c r="E5" s="81">
        <f t="shared" ref="E5:E17" si="0">C5-D5</f>
        <v>-33070.158036918467</v>
      </c>
    </row>
    <row r="6" spans="1:5">
      <c r="A6" s="66"/>
      <c r="B6" s="68"/>
      <c r="C6" s="68"/>
      <c r="D6" s="81"/>
      <c r="E6" s="81"/>
    </row>
    <row r="7" spans="1:5">
      <c r="A7" s="66" t="s">
        <v>2</v>
      </c>
      <c r="B7" s="68">
        <v>26344.12</v>
      </c>
      <c r="C7" s="68">
        <v>17618.009999999998</v>
      </c>
      <c r="D7" s="81">
        <v>13881.866188072199</v>
      </c>
      <c r="E7" s="81">
        <f t="shared" si="0"/>
        <v>3736.1438119277991</v>
      </c>
    </row>
    <row r="8" spans="1:5">
      <c r="A8" s="66" t="s">
        <v>1</v>
      </c>
      <c r="B8" s="68">
        <v>21379.27</v>
      </c>
      <c r="C8" s="68">
        <v>14297.69</v>
      </c>
      <c r="D8" s="81">
        <v>20655.991147470599</v>
      </c>
      <c r="E8" s="81">
        <f t="shared" si="0"/>
        <v>-6358.3011474705982</v>
      </c>
    </row>
    <row r="9" spans="1:5">
      <c r="A9" s="66" t="s">
        <v>8</v>
      </c>
      <c r="B9" s="68">
        <v>13780</v>
      </c>
      <c r="C9" s="68">
        <v>9215.57</v>
      </c>
      <c r="D9" s="81">
        <v>12928.076645893318</v>
      </c>
      <c r="E9" s="81">
        <f t="shared" si="0"/>
        <v>-3712.5066458933179</v>
      </c>
    </row>
    <row r="10" spans="1:5">
      <c r="A10" s="66" t="s">
        <v>9</v>
      </c>
      <c r="B10" s="68">
        <v>23709.71</v>
      </c>
      <c r="C10" s="68">
        <v>15856.21</v>
      </c>
      <c r="D10" s="81">
        <v>25189.854944258794</v>
      </c>
      <c r="E10" s="81">
        <f t="shared" si="0"/>
        <v>-9333.6449442587946</v>
      </c>
    </row>
    <row r="11" spans="1:5">
      <c r="A11" s="66" t="s">
        <v>5</v>
      </c>
      <c r="B11" s="68">
        <v>10436.33</v>
      </c>
      <c r="C11" s="68">
        <v>6979.44</v>
      </c>
      <c r="D11" s="81">
        <v>825.23692627846935</v>
      </c>
      <c r="E11" s="81">
        <f t="shared" si="0"/>
        <v>6154.20307372153</v>
      </c>
    </row>
    <row r="12" spans="1:5">
      <c r="A12" s="66" t="s">
        <v>4</v>
      </c>
      <c r="B12" s="68">
        <v>9017.7999999999993</v>
      </c>
      <c r="C12" s="68">
        <v>6030.78</v>
      </c>
      <c r="D12" s="81">
        <v>1200.4017605963345</v>
      </c>
      <c r="E12" s="81">
        <f t="shared" si="0"/>
        <v>4830.3782394036652</v>
      </c>
    </row>
    <row r="13" spans="1:5">
      <c r="A13" s="66" t="s">
        <v>3</v>
      </c>
      <c r="B13" s="68">
        <v>709.26</v>
      </c>
      <c r="C13" s="68">
        <v>474.33</v>
      </c>
      <c r="D13" s="81">
        <v>96.068309816508204</v>
      </c>
      <c r="E13" s="81">
        <f t="shared" si="0"/>
        <v>378.26169018349179</v>
      </c>
    </row>
    <row r="14" spans="1:5">
      <c r="A14" s="66" t="s">
        <v>6</v>
      </c>
      <c r="B14" s="68">
        <v>4255.59</v>
      </c>
      <c r="C14" s="68">
        <v>2845.99</v>
      </c>
      <c r="D14" s="81">
        <v>15602.59204467</v>
      </c>
      <c r="E14" s="81">
        <f t="shared" si="0"/>
        <v>-12756.60204467</v>
      </c>
    </row>
    <row r="15" spans="1:5">
      <c r="A15" s="66" t="s">
        <v>13</v>
      </c>
      <c r="B15" s="68">
        <v>25736.18</v>
      </c>
      <c r="C15" s="68">
        <v>17211.439999999999</v>
      </c>
      <c r="D15" s="81">
        <v>25855.37621031364</v>
      </c>
      <c r="E15" s="81">
        <f t="shared" si="0"/>
        <v>-8643.9362103136409</v>
      </c>
    </row>
    <row r="16" spans="1:5">
      <c r="A16" s="66" t="s">
        <v>7</v>
      </c>
      <c r="B16" s="68">
        <v>30701.040000000001</v>
      </c>
      <c r="C16" s="68">
        <v>20531.759999999998</v>
      </c>
      <c r="D16" s="81">
        <v>27895.9138595486</v>
      </c>
      <c r="E16" s="81">
        <f t="shared" si="0"/>
        <v>-7364.1538595486018</v>
      </c>
    </row>
    <row r="17" spans="1:5">
      <c r="A17" s="65" t="s">
        <v>12</v>
      </c>
      <c r="B17" s="68">
        <v>41135.879999999997</v>
      </c>
      <c r="C17" s="68">
        <v>20693.37</v>
      </c>
      <c r="D17" s="81">
        <f>D18+D19</f>
        <v>31500</v>
      </c>
      <c r="E17" s="81">
        <f t="shared" si="0"/>
        <v>-10806.630000000001</v>
      </c>
    </row>
    <row r="18" spans="1:5">
      <c r="A18" s="30" t="s">
        <v>20</v>
      </c>
      <c r="B18" s="68"/>
      <c r="C18" s="68"/>
      <c r="D18" s="81">
        <v>31000</v>
      </c>
      <c r="E18" s="81"/>
    </row>
    <row r="19" spans="1:5">
      <c r="A19" s="30" t="s">
        <v>33</v>
      </c>
      <c r="B19" s="68"/>
      <c r="C19" s="68"/>
      <c r="D19" s="81">
        <v>500</v>
      </c>
      <c r="E19" s="81"/>
    </row>
  </sheetData>
  <mergeCells count="1">
    <mergeCell ref="A1:E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3"/>
    </sheetView>
  </sheetViews>
  <sheetFormatPr defaultRowHeight="14.4"/>
  <cols>
    <col min="1" max="1" width="74.33203125" customWidth="1"/>
    <col min="2" max="2" width="13.6640625" style="1" customWidth="1"/>
    <col min="3" max="3" width="13.44140625" customWidth="1"/>
    <col min="4" max="4" width="12.77734375" customWidth="1"/>
    <col min="5" max="5" width="15.109375" customWidth="1"/>
  </cols>
  <sheetData>
    <row r="1" spans="1:5" ht="66" customHeight="1">
      <c r="A1" s="90" t="s">
        <v>99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199379.24000000002</v>
      </c>
      <c r="C4" s="87">
        <f>C5+C17</f>
        <v>109192.57</v>
      </c>
      <c r="D4" s="87">
        <f>D5+D17</f>
        <v>164296.14846776368</v>
      </c>
      <c r="E4" s="87">
        <f>C4-D4</f>
        <v>-55103.578467763669</v>
      </c>
    </row>
    <row r="5" spans="1:5">
      <c r="A5" s="2" t="s">
        <v>0</v>
      </c>
      <c r="B5" s="87">
        <f>SUM(B6:B16)</f>
        <v>158069.76000000001</v>
      </c>
      <c r="C5" s="87">
        <f>SUM(C6:C16)</f>
        <v>91664.67</v>
      </c>
      <c r="D5" s="87">
        <f>SUM(D6:D16)</f>
        <v>124896.14846776366</v>
      </c>
      <c r="E5" s="87">
        <f t="shared" ref="E5:E17" si="0">C5-D5</f>
        <v>-33231.478467763664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25075.13</v>
      </c>
      <c r="C7" s="87">
        <v>14541.07</v>
      </c>
      <c r="D7" s="87">
        <v>17448.668734826006</v>
      </c>
      <c r="E7" s="87">
        <f t="shared" si="0"/>
        <v>-2907.598734826006</v>
      </c>
    </row>
    <row r="8" spans="1:5">
      <c r="A8" s="3" t="s">
        <v>1</v>
      </c>
      <c r="B8" s="87">
        <v>20349.43</v>
      </c>
      <c r="C8" s="87">
        <v>11800.64</v>
      </c>
      <c r="D8" s="87">
        <v>14114.486107364448</v>
      </c>
      <c r="E8" s="87">
        <f t="shared" si="0"/>
        <v>-2313.8461073644485</v>
      </c>
    </row>
    <row r="9" spans="1:5">
      <c r="A9" s="3" t="s">
        <v>8</v>
      </c>
      <c r="B9" s="87">
        <v>13116.22</v>
      </c>
      <c r="C9" s="87">
        <v>7606.1</v>
      </c>
      <c r="D9" s="87">
        <v>13362.132139870517</v>
      </c>
      <c r="E9" s="87">
        <f t="shared" si="0"/>
        <v>-5756.0321398705164</v>
      </c>
    </row>
    <row r="10" spans="1:5">
      <c r="A10" s="3" t="s">
        <v>9</v>
      </c>
      <c r="B10" s="87">
        <v>22567.62</v>
      </c>
      <c r="C10" s="87">
        <v>13086.96</v>
      </c>
      <c r="D10" s="87">
        <v>26035.595206366335</v>
      </c>
      <c r="E10" s="87">
        <f t="shared" si="0"/>
        <v>-12948.635206366336</v>
      </c>
    </row>
    <row r="11" spans="1:5">
      <c r="A11" s="3" t="s">
        <v>5</v>
      </c>
      <c r="B11" s="87">
        <v>9933.61</v>
      </c>
      <c r="C11" s="87">
        <v>5760.5</v>
      </c>
      <c r="D11" s="87">
        <v>852.94395737793377</v>
      </c>
      <c r="E11" s="87">
        <f t="shared" si="0"/>
        <v>4907.5560426220663</v>
      </c>
    </row>
    <row r="12" spans="1:5">
      <c r="A12" s="3" t="s">
        <v>4</v>
      </c>
      <c r="B12" s="87">
        <v>8583.41</v>
      </c>
      <c r="C12" s="87">
        <v>4977.5200000000004</v>
      </c>
      <c r="D12" s="87">
        <v>1240.7048152144594</v>
      </c>
      <c r="E12" s="87">
        <f t="shared" si="0"/>
        <v>3736.8151847855411</v>
      </c>
    </row>
    <row r="13" spans="1:5">
      <c r="A13" s="3" t="s">
        <v>3</v>
      </c>
      <c r="B13" s="87">
        <v>675.1</v>
      </c>
      <c r="C13" s="87">
        <v>391.49</v>
      </c>
      <c r="D13" s="87">
        <v>99.293768545994084</v>
      </c>
      <c r="E13" s="87">
        <f t="shared" si="0"/>
        <v>292.1962314540059</v>
      </c>
    </row>
    <row r="14" spans="1:5">
      <c r="A14" s="3" t="s">
        <v>6</v>
      </c>
      <c r="B14" s="87">
        <v>4050.6</v>
      </c>
      <c r="C14" s="87">
        <v>2348.94</v>
      </c>
      <c r="D14" s="87">
        <v>9924.9955968438098</v>
      </c>
      <c r="E14" s="87">
        <f t="shared" si="0"/>
        <v>-7576.0555968438093</v>
      </c>
    </row>
    <row r="15" spans="1:5">
      <c r="A15" s="3" t="s">
        <v>13</v>
      </c>
      <c r="B15" s="87">
        <v>24496.47</v>
      </c>
      <c r="C15" s="87">
        <v>14205.51</v>
      </c>
      <c r="D15" s="87">
        <v>26723.461108038853</v>
      </c>
      <c r="E15" s="87">
        <f t="shared" si="0"/>
        <v>-12517.951108038853</v>
      </c>
    </row>
    <row r="16" spans="1:5">
      <c r="A16" s="3" t="s">
        <v>7</v>
      </c>
      <c r="B16" s="87">
        <v>29222.17</v>
      </c>
      <c r="C16" s="87">
        <v>16945.939999999999</v>
      </c>
      <c r="D16" s="87">
        <v>15093.8670333153</v>
      </c>
      <c r="E16" s="87">
        <f t="shared" si="0"/>
        <v>1852.0729666846983</v>
      </c>
    </row>
    <row r="17" spans="1:5">
      <c r="A17" s="2" t="s">
        <v>10</v>
      </c>
      <c r="B17" s="87">
        <v>41309.480000000003</v>
      </c>
      <c r="C17" s="87">
        <v>17527.900000000001</v>
      </c>
      <c r="D17" s="87">
        <f>D18+D19</f>
        <v>39400</v>
      </c>
      <c r="E17" s="87">
        <f t="shared" si="0"/>
        <v>-21872.1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33400</v>
      </c>
      <c r="E19" s="87"/>
    </row>
  </sheetData>
  <mergeCells count="1">
    <mergeCell ref="A1:E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8" sqref="A18:E20"/>
    </sheetView>
  </sheetViews>
  <sheetFormatPr defaultRowHeight="14.4"/>
  <cols>
    <col min="1" max="1" width="74.33203125" customWidth="1"/>
    <col min="2" max="2" width="14.5546875" style="1" customWidth="1"/>
    <col min="3" max="3" width="12.6640625" customWidth="1"/>
    <col min="4" max="4" width="12.5546875" customWidth="1"/>
    <col min="5" max="5" width="13.33203125" customWidth="1"/>
  </cols>
  <sheetData>
    <row r="1" spans="1:5" ht="67.5" customHeight="1">
      <c r="A1" s="90" t="s">
        <v>100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208970.55000000005</v>
      </c>
      <c r="C4" s="87">
        <f>C5+C17</f>
        <v>135324.19999999998</v>
      </c>
      <c r="D4" s="87">
        <f>D5+D17</f>
        <v>167602.24445643369</v>
      </c>
      <c r="E4" s="87">
        <f>C4-D4</f>
        <v>-32278.044456433709</v>
      </c>
    </row>
    <row r="5" spans="1:5">
      <c r="A5" s="2" t="s">
        <v>0</v>
      </c>
      <c r="B5" s="87">
        <f>SUM(B6:B16)</f>
        <v>166110.41000000003</v>
      </c>
      <c r="C5" s="87">
        <f>SUM(C6:C16)</f>
        <v>108639.37999999999</v>
      </c>
      <c r="D5" s="87">
        <f>SUM(D6:D16)</f>
        <v>126602.24445643371</v>
      </c>
      <c r="E5" s="87">
        <f t="shared" ref="E5:E17" si="0">C5-D5</f>
        <v>-17962.864456433716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26350.65</v>
      </c>
      <c r="C7" s="87">
        <v>17233.82</v>
      </c>
      <c r="D7" s="87">
        <v>17404.420208871248</v>
      </c>
      <c r="E7" s="87">
        <f t="shared" si="0"/>
        <v>-170.60020887124847</v>
      </c>
    </row>
    <row r="8" spans="1:5">
      <c r="A8" s="3" t="s">
        <v>1</v>
      </c>
      <c r="B8" s="87">
        <v>21384.560000000001</v>
      </c>
      <c r="C8" s="87">
        <v>13985.91</v>
      </c>
      <c r="D8" s="87">
        <v>14078.692820532584</v>
      </c>
      <c r="E8" s="87">
        <f t="shared" si="0"/>
        <v>-92.782820532584083</v>
      </c>
    </row>
    <row r="9" spans="1:5">
      <c r="A9" s="3" t="s">
        <v>8</v>
      </c>
      <c r="B9" s="87">
        <v>13783.41</v>
      </c>
      <c r="C9" s="87">
        <v>9014.6200000000008</v>
      </c>
      <c r="D9" s="87">
        <v>13328.24676673475</v>
      </c>
      <c r="E9" s="87">
        <f t="shared" si="0"/>
        <v>-4313.6267667347493</v>
      </c>
    </row>
    <row r="10" spans="1:5">
      <c r="A10" s="3" t="s">
        <v>9</v>
      </c>
      <c r="B10" s="87">
        <v>23715.58</v>
      </c>
      <c r="C10" s="87">
        <v>15510.44</v>
      </c>
      <c r="D10" s="87">
        <v>25969.570873636749</v>
      </c>
      <c r="E10" s="87">
        <f t="shared" si="0"/>
        <v>-10459.130873636748</v>
      </c>
    </row>
    <row r="11" spans="1:5">
      <c r="A11" s="3" t="s">
        <v>5</v>
      </c>
      <c r="B11" s="87">
        <v>10438.91</v>
      </c>
      <c r="C11" s="87">
        <v>6827.25</v>
      </c>
      <c r="D11" s="87">
        <v>850.7809549500945</v>
      </c>
      <c r="E11" s="87">
        <f t="shared" si="0"/>
        <v>5976.4690450499056</v>
      </c>
    </row>
    <row r="12" spans="1:5">
      <c r="A12" s="3" t="s">
        <v>4</v>
      </c>
      <c r="B12" s="87">
        <v>9020.0300000000007</v>
      </c>
      <c r="C12" s="87">
        <v>5899.27</v>
      </c>
      <c r="D12" s="87">
        <v>1237.5584800955721</v>
      </c>
      <c r="E12" s="87">
        <f t="shared" si="0"/>
        <v>4661.7115199044283</v>
      </c>
    </row>
    <row r="13" spans="1:5">
      <c r="A13" s="3" t="s">
        <v>3</v>
      </c>
      <c r="B13" s="87">
        <v>709.44</v>
      </c>
      <c r="C13" s="87">
        <v>463.99</v>
      </c>
      <c r="D13" s="87">
        <v>99.041966935142014</v>
      </c>
      <c r="E13" s="87">
        <f t="shared" si="0"/>
        <v>364.94803306485801</v>
      </c>
    </row>
    <row r="14" spans="1:5">
      <c r="A14" s="3" t="s">
        <v>6</v>
      </c>
      <c r="B14" s="87">
        <v>4256.6400000000003</v>
      </c>
      <c r="C14" s="87">
        <v>2783.93</v>
      </c>
      <c r="D14" s="87">
        <v>9899.8265463023617</v>
      </c>
      <c r="E14" s="87">
        <f t="shared" si="0"/>
        <v>-7115.8965463023615</v>
      </c>
    </row>
    <row r="15" spans="1:5">
      <c r="A15" s="3" t="s">
        <v>13</v>
      </c>
      <c r="B15" s="87">
        <v>25742.55</v>
      </c>
      <c r="C15" s="87">
        <v>16836.12</v>
      </c>
      <c r="D15" s="87">
        <v>26655.692398551007</v>
      </c>
      <c r="E15" s="87">
        <f t="shared" si="0"/>
        <v>-9819.5723985510085</v>
      </c>
    </row>
    <row r="16" spans="1:5">
      <c r="A16" s="3" t="s">
        <v>7</v>
      </c>
      <c r="B16" s="87">
        <v>30708.639999999999</v>
      </c>
      <c r="C16" s="87">
        <v>20084.03</v>
      </c>
      <c r="D16" s="87">
        <v>17078.413439824199</v>
      </c>
      <c r="E16" s="87">
        <f t="shared" si="0"/>
        <v>3005.6165601758003</v>
      </c>
    </row>
    <row r="17" spans="1:5">
      <c r="A17" s="2" t="s">
        <v>10</v>
      </c>
      <c r="B17" s="87">
        <v>42860.14</v>
      </c>
      <c r="C17" s="87">
        <v>26684.82</v>
      </c>
      <c r="D17" s="87">
        <f>D18+D19+D20</f>
        <v>41000</v>
      </c>
      <c r="E17" s="87">
        <f t="shared" si="0"/>
        <v>-14315.18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34200</v>
      </c>
      <c r="E19" s="87"/>
    </row>
    <row r="20" spans="1:5">
      <c r="A20" s="30" t="s">
        <v>33</v>
      </c>
      <c r="B20" s="87"/>
      <c r="C20" s="87"/>
      <c r="D20" s="87">
        <v>800</v>
      </c>
      <c r="E20" s="87"/>
    </row>
  </sheetData>
  <mergeCells count="1">
    <mergeCell ref="A1:E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9"/>
    </sheetView>
  </sheetViews>
  <sheetFormatPr defaultRowHeight="14.4"/>
  <cols>
    <col min="1" max="1" width="74.33203125" customWidth="1"/>
    <col min="2" max="2" width="13" style="1" customWidth="1"/>
    <col min="3" max="3" width="12.33203125" customWidth="1"/>
    <col min="4" max="4" width="12.109375" customWidth="1"/>
    <col min="5" max="5" width="12.33203125" customWidth="1"/>
  </cols>
  <sheetData>
    <row r="1" spans="1:5" ht="60.75" customHeight="1">
      <c r="A1" s="90" t="s">
        <v>101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203773.72999999998</v>
      </c>
      <c r="C4" s="87">
        <f>C5+C17</f>
        <v>132916.25</v>
      </c>
      <c r="D4" s="87">
        <f>D5+D17</f>
        <v>164018.50042622056</v>
      </c>
      <c r="E4" s="87">
        <f>C4-D4</f>
        <v>-31102.250426220562</v>
      </c>
    </row>
    <row r="5" spans="1:5">
      <c r="A5" s="2" t="s">
        <v>0</v>
      </c>
      <c r="B5" s="87">
        <f>SUM(B6:B16)</f>
        <v>161546.82999999999</v>
      </c>
      <c r="C5" s="87">
        <f>SUM(C6:C16)</f>
        <v>104726.21</v>
      </c>
      <c r="D5" s="87">
        <f>SUM(D6:D16)</f>
        <v>123818.50042622056</v>
      </c>
      <c r="E5" s="87">
        <f t="shared" ref="E5:E17" si="0">C5-D5</f>
        <v>-19092.290426220556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25626.71</v>
      </c>
      <c r="C7" s="87">
        <v>16613.07</v>
      </c>
      <c r="D7" s="87">
        <v>17286.42413965856</v>
      </c>
      <c r="E7" s="87">
        <f t="shared" si="0"/>
        <v>-673.3541396585606</v>
      </c>
    </row>
    <row r="8" spans="1:5">
      <c r="A8" s="3" t="s">
        <v>1</v>
      </c>
      <c r="B8" s="87">
        <v>20797.060000000001</v>
      </c>
      <c r="C8" s="87">
        <v>13482.14</v>
      </c>
      <c r="D8" s="87">
        <v>13983.244055647616</v>
      </c>
      <c r="E8" s="87">
        <f t="shared" si="0"/>
        <v>-501.10405564761641</v>
      </c>
    </row>
    <row r="9" spans="1:5">
      <c r="A9" s="3" t="s">
        <v>8</v>
      </c>
      <c r="B9" s="87">
        <v>13404.74</v>
      </c>
      <c r="C9" s="87">
        <v>8689.91</v>
      </c>
      <c r="D9" s="87">
        <v>13237.885771706038</v>
      </c>
      <c r="E9" s="87">
        <f t="shared" si="0"/>
        <v>-4547.9757717060384</v>
      </c>
    </row>
    <row r="10" spans="1:5">
      <c r="A10" s="3" t="s">
        <v>9</v>
      </c>
      <c r="B10" s="87">
        <v>23064.04</v>
      </c>
      <c r="C10" s="87">
        <v>14951.76</v>
      </c>
      <c r="D10" s="87">
        <v>25793.505986357854</v>
      </c>
      <c r="E10" s="87">
        <f t="shared" si="0"/>
        <v>-10841.745986357853</v>
      </c>
    </row>
    <row r="11" spans="1:5">
      <c r="A11" s="3" t="s">
        <v>5</v>
      </c>
      <c r="B11" s="87">
        <v>10152.120000000001</v>
      </c>
      <c r="C11" s="87">
        <v>6581.33</v>
      </c>
      <c r="D11" s="87">
        <v>845.01294847585643</v>
      </c>
      <c r="E11" s="87">
        <f t="shared" si="0"/>
        <v>5736.3170515241436</v>
      </c>
    </row>
    <row r="12" spans="1:5">
      <c r="A12" s="3" t="s">
        <v>4</v>
      </c>
      <c r="B12" s="87">
        <v>8772.2199999999993</v>
      </c>
      <c r="C12" s="87">
        <v>5686.78</v>
      </c>
      <c r="D12" s="87">
        <v>1229.1682531118734</v>
      </c>
      <c r="E12" s="87">
        <f t="shared" si="0"/>
        <v>4457.6117468881266</v>
      </c>
    </row>
    <row r="13" spans="1:5">
      <c r="A13" s="3" t="s">
        <v>3</v>
      </c>
      <c r="B13" s="87">
        <v>689.95</v>
      </c>
      <c r="C13" s="87">
        <v>447.27</v>
      </c>
      <c r="D13" s="87">
        <v>98.370495972869861</v>
      </c>
      <c r="E13" s="87">
        <f t="shared" si="0"/>
        <v>348.89950402713009</v>
      </c>
    </row>
    <row r="14" spans="1:5">
      <c r="A14" s="3" t="s">
        <v>6</v>
      </c>
      <c r="B14" s="87">
        <v>4139.7</v>
      </c>
      <c r="C14" s="87">
        <v>2683.65</v>
      </c>
      <c r="D14" s="87">
        <v>9832.7090781918378</v>
      </c>
      <c r="E14" s="87">
        <f t="shared" si="0"/>
        <v>-7149.0590781918381</v>
      </c>
    </row>
    <row r="15" spans="1:5">
      <c r="A15" s="3" t="s">
        <v>13</v>
      </c>
      <c r="B15" s="87">
        <v>25035.32</v>
      </c>
      <c r="C15" s="87">
        <v>16229.69</v>
      </c>
      <c r="D15" s="87">
        <v>26474.975839916762</v>
      </c>
      <c r="E15" s="87">
        <f t="shared" si="0"/>
        <v>-10245.285839916762</v>
      </c>
    </row>
    <row r="16" spans="1:5">
      <c r="A16" s="3" t="s">
        <v>7</v>
      </c>
      <c r="B16" s="87">
        <v>29864.97</v>
      </c>
      <c r="C16" s="87">
        <v>19360.61</v>
      </c>
      <c r="D16" s="87">
        <v>15037.203857181299</v>
      </c>
      <c r="E16" s="87">
        <f t="shared" si="0"/>
        <v>4323.4061428187015</v>
      </c>
    </row>
    <row r="17" spans="1:5">
      <c r="A17" s="2" t="s">
        <v>10</v>
      </c>
      <c r="B17" s="87">
        <v>42226.9</v>
      </c>
      <c r="C17" s="87">
        <v>28190.04</v>
      </c>
      <c r="D17" s="87">
        <f>D18+D19</f>
        <v>40200</v>
      </c>
      <c r="E17" s="87">
        <f t="shared" si="0"/>
        <v>-12009.96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34200</v>
      </c>
      <c r="E19" s="87"/>
    </row>
  </sheetData>
  <mergeCells count="1">
    <mergeCell ref="A1:E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9"/>
    </sheetView>
  </sheetViews>
  <sheetFormatPr defaultRowHeight="14.4"/>
  <cols>
    <col min="1" max="1" width="74.33203125" customWidth="1"/>
    <col min="2" max="2" width="14.77734375" style="1" customWidth="1"/>
    <col min="3" max="3" width="12.44140625" customWidth="1"/>
    <col min="4" max="4" width="12.21875" customWidth="1"/>
    <col min="5" max="5" width="15.109375" customWidth="1"/>
  </cols>
  <sheetData>
    <row r="1" spans="1:5" ht="69.75" customHeight="1">
      <c r="A1" s="90" t="s">
        <v>102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198249.82</v>
      </c>
      <c r="C4" s="87">
        <f>C5+C17</f>
        <v>104255.37</v>
      </c>
      <c r="D4" s="87">
        <f>D5+D17</f>
        <v>167662.29016532429</v>
      </c>
      <c r="E4" s="87">
        <f>C4-D4</f>
        <v>-63406.920165324293</v>
      </c>
    </row>
    <row r="5" spans="1:5">
      <c r="A5" s="2" t="s">
        <v>0</v>
      </c>
      <c r="B5" s="87">
        <f>SUM(B6:B16)</f>
        <v>158043.01</v>
      </c>
      <c r="C5" s="87">
        <f>SUM(C6:C16)</f>
        <v>87691.16</v>
      </c>
      <c r="D5" s="87">
        <f>SUM(D6:D16)</f>
        <v>127462.2901653243</v>
      </c>
      <c r="E5" s="87">
        <f t="shared" ref="E5:E17" si="0">C5-D5</f>
        <v>-39771.130165324299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25070.880000000001</v>
      </c>
      <c r="C7" s="87">
        <v>13910.74</v>
      </c>
      <c r="D7" s="87">
        <v>17383.349482226127</v>
      </c>
      <c r="E7" s="87">
        <f t="shared" si="0"/>
        <v>-3472.6094822261275</v>
      </c>
    </row>
    <row r="8" spans="1:5">
      <c r="A8" s="3" t="s">
        <v>1</v>
      </c>
      <c r="B8" s="87">
        <v>20345.990000000002</v>
      </c>
      <c r="C8" s="87">
        <v>11289.1</v>
      </c>
      <c r="D8" s="87">
        <v>14061.648398231699</v>
      </c>
      <c r="E8" s="87">
        <f t="shared" si="0"/>
        <v>-2772.5483982316982</v>
      </c>
    </row>
    <row r="9" spans="1:5">
      <c r="A9" s="3" t="s">
        <v>8</v>
      </c>
      <c r="B9" s="87">
        <v>13114</v>
      </c>
      <c r="C9" s="87">
        <v>7276.39</v>
      </c>
      <c r="D9" s="87">
        <v>13312.110874765338</v>
      </c>
      <c r="E9" s="87">
        <f t="shared" si="0"/>
        <v>-6035.7208747653376</v>
      </c>
    </row>
    <row r="10" spans="1:5">
      <c r="A10" s="3" t="s">
        <v>9</v>
      </c>
      <c r="B10" s="87">
        <v>22563.8</v>
      </c>
      <c r="C10" s="87">
        <v>12519.67</v>
      </c>
      <c r="D10" s="87">
        <v>25938.130715194093</v>
      </c>
      <c r="E10" s="87">
        <f t="shared" si="0"/>
        <v>-13418.460715194093</v>
      </c>
    </row>
    <row r="11" spans="1:5">
      <c r="A11" s="3" t="s">
        <v>5</v>
      </c>
      <c r="B11" s="87">
        <v>9931.93</v>
      </c>
      <c r="C11" s="87">
        <v>5510.79</v>
      </c>
      <c r="D11" s="87">
        <v>849.75095379398056</v>
      </c>
      <c r="E11" s="87">
        <f t="shared" si="0"/>
        <v>4661.0390462060195</v>
      </c>
    </row>
    <row r="12" spans="1:5">
      <c r="A12" s="3" t="s">
        <v>4</v>
      </c>
      <c r="B12" s="87">
        <v>8581.9599999999991</v>
      </c>
      <c r="C12" s="87">
        <v>4761.75</v>
      </c>
      <c r="D12" s="87">
        <v>1236.0602252770545</v>
      </c>
      <c r="E12" s="87">
        <f t="shared" si="0"/>
        <v>3525.6897747229455</v>
      </c>
    </row>
    <row r="13" spans="1:5">
      <c r="A13" s="3" t="s">
        <v>3</v>
      </c>
      <c r="B13" s="87">
        <v>674.99</v>
      </c>
      <c r="C13" s="87">
        <v>374.52</v>
      </c>
      <c r="D13" s="87">
        <v>98.922061406164858</v>
      </c>
      <c r="E13" s="87">
        <f t="shared" si="0"/>
        <v>275.59793859383512</v>
      </c>
    </row>
    <row r="14" spans="1:5">
      <c r="A14" s="3" t="s">
        <v>6</v>
      </c>
      <c r="B14" s="87">
        <v>4049.91</v>
      </c>
      <c r="C14" s="87">
        <v>2247.12</v>
      </c>
      <c r="D14" s="87">
        <v>9887.8412841397694</v>
      </c>
      <c r="E14" s="87">
        <f t="shared" si="0"/>
        <v>-7640.7212841397695</v>
      </c>
    </row>
    <row r="15" spans="1:5">
      <c r="A15" s="3" t="s">
        <v>13</v>
      </c>
      <c r="B15" s="87">
        <v>24492.33</v>
      </c>
      <c r="C15" s="87">
        <v>13589.72</v>
      </c>
      <c r="D15" s="87">
        <v>26623.421584509179</v>
      </c>
      <c r="E15" s="87">
        <f t="shared" si="0"/>
        <v>-13033.701584509179</v>
      </c>
    </row>
    <row r="16" spans="1:5">
      <c r="A16" s="3" t="s">
        <v>7</v>
      </c>
      <c r="B16" s="87">
        <v>29217.22</v>
      </c>
      <c r="C16" s="87">
        <v>16211.36</v>
      </c>
      <c r="D16" s="87">
        <v>18071.054585780901</v>
      </c>
      <c r="E16" s="87">
        <f t="shared" si="0"/>
        <v>-1859.6945857809005</v>
      </c>
    </row>
    <row r="17" spans="1:5">
      <c r="A17" s="2" t="s">
        <v>10</v>
      </c>
      <c r="B17" s="87">
        <v>40206.81</v>
      </c>
      <c r="C17" s="87">
        <v>16564.21</v>
      </c>
      <c r="D17" s="87">
        <f>D18+D19</f>
        <v>40200</v>
      </c>
      <c r="E17" s="87">
        <f t="shared" si="0"/>
        <v>-23635.79</v>
      </c>
    </row>
    <row r="18" spans="1:5">
      <c r="A18" s="30" t="s">
        <v>70</v>
      </c>
      <c r="B18" s="87"/>
      <c r="C18" s="87"/>
      <c r="D18" s="87">
        <v>6000</v>
      </c>
      <c r="E18" s="87"/>
    </row>
    <row r="19" spans="1:5">
      <c r="A19" s="3" t="s">
        <v>78</v>
      </c>
      <c r="B19" s="87"/>
      <c r="C19" s="87"/>
      <c r="D19" s="87">
        <v>34200</v>
      </c>
      <c r="E19" s="87"/>
    </row>
  </sheetData>
  <mergeCells count="1">
    <mergeCell ref="A1:E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6640625" style="1" customWidth="1"/>
    <col min="3" max="4" width="13" customWidth="1"/>
    <col min="5" max="5" width="14.5546875" customWidth="1"/>
  </cols>
  <sheetData>
    <row r="1" spans="1:5" ht="59.25" customHeight="1">
      <c r="A1" s="90" t="s">
        <v>103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90464.950000000012</v>
      </c>
      <c r="C4" s="87">
        <f>C5+C17</f>
        <v>35976.369999999995</v>
      </c>
      <c r="D4" s="87">
        <f>D5+D17</f>
        <v>81809.021668657748</v>
      </c>
      <c r="E4" s="87">
        <f>C4-D4</f>
        <v>-45832.651668657752</v>
      </c>
    </row>
    <row r="5" spans="1:5">
      <c r="A5" s="2" t="s">
        <v>0</v>
      </c>
      <c r="B5" s="87">
        <f>SUM(B6:B16)</f>
        <v>71728.91</v>
      </c>
      <c r="C5" s="87">
        <f>SUM(C6:C16)</f>
        <v>25224.589999999997</v>
      </c>
      <c r="D5" s="87">
        <f>SUM(D6:D16)</f>
        <v>62109.021668657748</v>
      </c>
      <c r="E5" s="87">
        <f t="shared" ref="E5:E17" si="0">C5-D5</f>
        <v>-36884.431668657751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11378.59</v>
      </c>
      <c r="C7" s="87">
        <v>4001.46</v>
      </c>
      <c r="D7" s="87">
        <v>8748.5657030548937</v>
      </c>
      <c r="E7" s="87">
        <f t="shared" si="0"/>
        <v>-4747.1057030548936</v>
      </c>
    </row>
    <row r="8" spans="1:5">
      <c r="A8" s="3" t="s">
        <v>1</v>
      </c>
      <c r="B8" s="87">
        <v>9234.17</v>
      </c>
      <c r="C8" s="87">
        <v>3247.34</v>
      </c>
      <c r="D8" s="87">
        <v>7076.8441393282428</v>
      </c>
      <c r="E8" s="87">
        <f t="shared" si="0"/>
        <v>-3829.5041393282427</v>
      </c>
    </row>
    <row r="9" spans="1:5">
      <c r="A9" s="3" t="s">
        <v>8</v>
      </c>
      <c r="B9" s="87">
        <v>5951.88</v>
      </c>
      <c r="C9" s="87">
        <v>2093.0700000000002</v>
      </c>
      <c r="D9" s="87">
        <v>6699.6223457000824</v>
      </c>
      <c r="E9" s="87">
        <f t="shared" si="0"/>
        <v>-4606.5523457000818</v>
      </c>
    </row>
    <row r="10" spans="1:5">
      <c r="A10" s="3" t="s">
        <v>9</v>
      </c>
      <c r="B10" s="87">
        <v>10240.74</v>
      </c>
      <c r="C10" s="87">
        <v>3601.32</v>
      </c>
      <c r="D10" s="87">
        <v>13053.953785392225</v>
      </c>
      <c r="E10" s="87">
        <f t="shared" si="0"/>
        <v>-9452.633785392225</v>
      </c>
    </row>
    <row r="11" spans="1:5">
      <c r="A11" s="3" t="s">
        <v>5</v>
      </c>
      <c r="B11" s="87">
        <v>4507.67</v>
      </c>
      <c r="C11" s="87">
        <v>1585.19</v>
      </c>
      <c r="D11" s="87">
        <v>427.65648001849786</v>
      </c>
      <c r="E11" s="87">
        <f t="shared" si="0"/>
        <v>1157.5335199815022</v>
      </c>
    </row>
    <row r="12" spans="1:5">
      <c r="A12" s="3" t="s">
        <v>4</v>
      </c>
      <c r="B12" s="87">
        <v>3894.98</v>
      </c>
      <c r="C12" s="87">
        <v>1369.73</v>
      </c>
      <c r="D12" s="87">
        <v>622.07540064852492</v>
      </c>
      <c r="E12" s="87">
        <f t="shared" si="0"/>
        <v>747.6545993514751</v>
      </c>
    </row>
    <row r="13" spans="1:5">
      <c r="A13" s="3" t="s">
        <v>3</v>
      </c>
      <c r="B13" s="87">
        <v>306.35000000000002</v>
      </c>
      <c r="C13" s="87">
        <v>107.73</v>
      </c>
      <c r="D13" s="87">
        <v>49.784775631320777</v>
      </c>
      <c r="E13" s="87">
        <f t="shared" si="0"/>
        <v>57.945224368679227</v>
      </c>
    </row>
    <row r="14" spans="1:5">
      <c r="A14" s="3" t="s">
        <v>6</v>
      </c>
      <c r="B14" s="87">
        <v>1838.08</v>
      </c>
      <c r="C14" s="87">
        <v>646.39</v>
      </c>
      <c r="D14" s="87">
        <v>4976.2808499088869</v>
      </c>
      <c r="E14" s="87">
        <f t="shared" si="0"/>
        <v>-4329.8908499088866</v>
      </c>
    </row>
    <row r="15" spans="1:5">
      <c r="A15" s="3" t="s">
        <v>13</v>
      </c>
      <c r="B15" s="87">
        <v>11116.01</v>
      </c>
      <c r="C15" s="87">
        <v>3909.12</v>
      </c>
      <c r="D15" s="87">
        <v>13398.841990167528</v>
      </c>
      <c r="E15" s="87">
        <f t="shared" si="0"/>
        <v>-9489.7219901675271</v>
      </c>
    </row>
    <row r="16" spans="1:5">
      <c r="A16" s="3" t="s">
        <v>7</v>
      </c>
      <c r="B16" s="87">
        <v>13260.44</v>
      </c>
      <c r="C16" s="87">
        <v>4663.24</v>
      </c>
      <c r="D16" s="87">
        <v>7055.3961988075498</v>
      </c>
      <c r="E16" s="87">
        <f t="shared" si="0"/>
        <v>-2392.15619880755</v>
      </c>
    </row>
    <row r="17" spans="1:5">
      <c r="A17" s="2" t="s">
        <v>10</v>
      </c>
      <c r="B17" s="87">
        <v>18736.04</v>
      </c>
      <c r="C17" s="87">
        <v>10751.78</v>
      </c>
      <c r="D17" s="87">
        <f>D18+D19</f>
        <v>19700</v>
      </c>
      <c r="E17" s="87">
        <f t="shared" si="0"/>
        <v>-8948.2199999999993</v>
      </c>
    </row>
    <row r="18" spans="1:5">
      <c r="A18" s="30" t="s">
        <v>70</v>
      </c>
      <c r="B18" s="87"/>
      <c r="C18" s="87"/>
      <c r="D18" s="87">
        <v>3000</v>
      </c>
      <c r="E18" s="87"/>
    </row>
    <row r="19" spans="1:5">
      <c r="A19" s="3" t="s">
        <v>78</v>
      </c>
      <c r="B19" s="87"/>
      <c r="C19" s="87"/>
      <c r="D19" s="87">
        <v>16700</v>
      </c>
      <c r="E19" s="87"/>
    </row>
  </sheetData>
  <mergeCells count="1">
    <mergeCell ref="A1:E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5546875" style="1" customWidth="1"/>
    <col min="3" max="3" width="12.77734375" customWidth="1"/>
    <col min="4" max="4" width="12" customWidth="1"/>
    <col min="5" max="5" width="13.21875" customWidth="1"/>
  </cols>
  <sheetData>
    <row r="1" spans="1:5" ht="73.5" customHeight="1">
      <c r="A1" s="90" t="s">
        <v>104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231801.29</v>
      </c>
      <c r="C4" s="87">
        <f>C5+C17</f>
        <v>48365.45</v>
      </c>
      <c r="D4" s="87">
        <f>D5+D17</f>
        <v>55296.809197271519</v>
      </c>
      <c r="E4" s="87">
        <f>C4-D4</f>
        <v>-6931.3591972715221</v>
      </c>
    </row>
    <row r="5" spans="1:5">
      <c r="A5" s="2" t="s">
        <v>0</v>
      </c>
      <c r="B5" s="87">
        <f>SUM(B6:B16)</f>
        <v>178904.76</v>
      </c>
      <c r="C5" s="87">
        <f>SUM(C6:C16)</f>
        <v>29997.269999999997</v>
      </c>
      <c r="D5" s="87">
        <f>SUM(D6:D16)</f>
        <v>49296.809197271519</v>
      </c>
      <c r="E5" s="87">
        <f t="shared" ref="E5:E17" si="0">C5-D5</f>
        <v>-19299.539197271522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35919.43</v>
      </c>
      <c r="C7" s="87">
        <v>6022.67</v>
      </c>
      <c r="D7" s="87">
        <v>8066.0410255281004</v>
      </c>
      <c r="E7" s="87">
        <f t="shared" si="0"/>
        <v>-2043.3710255281003</v>
      </c>
    </row>
    <row r="8" spans="1:5">
      <c r="A8" s="3" t="s">
        <v>1</v>
      </c>
      <c r="B8" s="87">
        <v>17743.34</v>
      </c>
      <c r="C8" s="87">
        <v>2975.06</v>
      </c>
      <c r="D8" s="87">
        <v>4613.8876807803999</v>
      </c>
      <c r="E8" s="87">
        <f t="shared" si="0"/>
        <v>-1638.8276807804</v>
      </c>
    </row>
    <row r="9" spans="1:5">
      <c r="A9" s="3" t="s">
        <v>8</v>
      </c>
      <c r="B9" s="87">
        <v>19474.39</v>
      </c>
      <c r="C9" s="87">
        <v>3265.31</v>
      </c>
      <c r="D9" s="87">
        <v>3834.9137745743001</v>
      </c>
      <c r="E9" s="87">
        <f t="shared" si="0"/>
        <v>-569.60377457430013</v>
      </c>
    </row>
    <row r="10" spans="1:5">
      <c r="A10" s="3" t="s">
        <v>9</v>
      </c>
      <c r="B10" s="87">
        <v>25359.99</v>
      </c>
      <c r="C10" s="87">
        <v>4252.1499999999996</v>
      </c>
      <c r="D10" s="87">
        <v>6956.7918487363004</v>
      </c>
      <c r="E10" s="87">
        <f t="shared" si="0"/>
        <v>-2704.6418487363007</v>
      </c>
    </row>
    <row r="11" spans="1:5">
      <c r="A11" s="3" t="s">
        <v>5</v>
      </c>
      <c r="B11" s="87">
        <v>8741.84</v>
      </c>
      <c r="C11" s="87">
        <v>1465.76</v>
      </c>
      <c r="D11" s="87">
        <v>883.12299125207142</v>
      </c>
      <c r="E11" s="87">
        <f t="shared" si="0"/>
        <v>582.63700874792858</v>
      </c>
    </row>
    <row r="12" spans="1:5">
      <c r="A12" s="3" t="s">
        <v>4</v>
      </c>
      <c r="B12" s="87">
        <v>8222.52</v>
      </c>
      <c r="C12" s="87">
        <v>1378.68</v>
      </c>
      <c r="D12" s="87">
        <v>1284.6036813970261</v>
      </c>
      <c r="E12" s="87">
        <f t="shared" si="0"/>
        <v>94.07631860297397</v>
      </c>
    </row>
    <row r="13" spans="1:5">
      <c r="A13" s="3" t="s">
        <v>3</v>
      </c>
      <c r="B13" s="87">
        <v>778.98</v>
      </c>
      <c r="C13" s="87">
        <v>130.61000000000001</v>
      </c>
      <c r="D13" s="87">
        <v>102.80700054502513</v>
      </c>
      <c r="E13" s="87">
        <f t="shared" si="0"/>
        <v>27.802999454974881</v>
      </c>
    </row>
    <row r="14" spans="1:5">
      <c r="A14" s="3" t="s">
        <v>6</v>
      </c>
      <c r="B14" s="87">
        <v>3202.46</v>
      </c>
      <c r="C14" s="87">
        <v>536.96</v>
      </c>
      <c r="D14" s="87">
        <v>576.16377820779996</v>
      </c>
      <c r="E14" s="87">
        <f t="shared" si="0"/>
        <v>-39.203778207799928</v>
      </c>
    </row>
    <row r="15" spans="1:5">
      <c r="A15" s="3" t="s">
        <v>13</v>
      </c>
      <c r="B15" s="87">
        <v>24840.67</v>
      </c>
      <c r="C15" s="87">
        <v>4165.08</v>
      </c>
      <c r="D15" s="87">
        <v>7668.9959594643997</v>
      </c>
      <c r="E15" s="87">
        <f t="shared" si="0"/>
        <v>-3503.9159594643997</v>
      </c>
    </row>
    <row r="16" spans="1:5">
      <c r="A16" s="3" t="s">
        <v>7</v>
      </c>
      <c r="B16" s="87">
        <v>34621.14</v>
      </c>
      <c r="C16" s="87">
        <v>5804.99</v>
      </c>
      <c r="D16" s="87">
        <v>15309.481456786099</v>
      </c>
      <c r="E16" s="87">
        <f t="shared" si="0"/>
        <v>-9504.4914567860997</v>
      </c>
    </row>
    <row r="17" spans="1:5">
      <c r="A17" s="2" t="s">
        <v>10</v>
      </c>
      <c r="B17" s="87">
        <v>52896.53</v>
      </c>
      <c r="C17" s="87">
        <v>18368.18</v>
      </c>
      <c r="D17" s="87">
        <f>D18</f>
        <v>6000</v>
      </c>
      <c r="E17" s="87">
        <f t="shared" si="0"/>
        <v>12368.18</v>
      </c>
    </row>
    <row r="18" spans="1:5">
      <c r="A18" s="30" t="s">
        <v>70</v>
      </c>
      <c r="B18" s="87"/>
      <c r="C18" s="87"/>
      <c r="D18" s="87">
        <v>6000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21875" style="1" customWidth="1"/>
    <col min="3" max="3" width="12.5546875" customWidth="1"/>
    <col min="4" max="4" width="12.109375" customWidth="1"/>
    <col min="5" max="5" width="13.21875" customWidth="1"/>
  </cols>
  <sheetData>
    <row r="1" spans="1:5" ht="66" customHeight="1">
      <c r="A1" s="90" t="s">
        <v>105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211782.81</v>
      </c>
      <c r="C4" s="87">
        <f>C5+C17</f>
        <v>29665.74</v>
      </c>
      <c r="D4" s="87">
        <f>D5+D17</f>
        <v>54071.764513083297</v>
      </c>
      <c r="E4" s="87">
        <f>C4-D4</f>
        <v>-24406.024513083295</v>
      </c>
    </row>
    <row r="5" spans="1:5">
      <c r="A5" s="2" t="s">
        <v>0</v>
      </c>
      <c r="B5" s="87">
        <f>SUM(B6:B16)</f>
        <v>163787.57999999999</v>
      </c>
      <c r="C5" s="87">
        <f>SUM(C6:C16)</f>
        <v>16113.140000000001</v>
      </c>
      <c r="D5" s="87">
        <f>SUM(D6:D16)</f>
        <v>48071.764513083297</v>
      </c>
      <c r="E5" s="87">
        <f t="shared" ref="E5:E17" si="0">C5-D5</f>
        <v>-31958.624513083298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32884.300000000003</v>
      </c>
      <c r="C7" s="87">
        <v>3235.1</v>
      </c>
      <c r="D7" s="87">
        <v>7625.6628386450002</v>
      </c>
      <c r="E7" s="87">
        <f t="shared" si="0"/>
        <v>-4390.5628386450007</v>
      </c>
    </row>
    <row r="8" spans="1:5">
      <c r="A8" s="3" t="s">
        <v>1</v>
      </c>
      <c r="B8" s="87">
        <v>16244.05</v>
      </c>
      <c r="C8" s="87">
        <v>1598.06</v>
      </c>
      <c r="D8" s="87">
        <v>4257.6592546919001</v>
      </c>
      <c r="E8" s="87">
        <f t="shared" si="0"/>
        <v>-2659.5992546919001</v>
      </c>
    </row>
    <row r="9" spans="1:5">
      <c r="A9" s="3" t="s">
        <v>8</v>
      </c>
      <c r="B9" s="87">
        <v>17828.84</v>
      </c>
      <c r="C9" s="87">
        <v>1753.97</v>
      </c>
      <c r="D9" s="87">
        <v>3497.6736324136</v>
      </c>
      <c r="E9" s="87">
        <f t="shared" si="0"/>
        <v>-1743.7036324136</v>
      </c>
    </row>
    <row r="10" spans="1:5">
      <c r="A10" s="3" t="s">
        <v>9</v>
      </c>
      <c r="B10" s="87">
        <v>23217.11</v>
      </c>
      <c r="C10" s="87">
        <v>2284.06</v>
      </c>
      <c r="D10" s="87">
        <v>4299.6925372846999</v>
      </c>
      <c r="E10" s="87">
        <f t="shared" si="0"/>
        <v>-2015.6325372847</v>
      </c>
    </row>
    <row r="11" spans="1:5">
      <c r="A11" s="3" t="s">
        <v>5</v>
      </c>
      <c r="B11" s="87">
        <v>8003.17</v>
      </c>
      <c r="C11" s="87">
        <v>787.34</v>
      </c>
      <c r="D11" s="87">
        <v>861.59596708929053</v>
      </c>
      <c r="E11" s="87">
        <f t="shared" si="0"/>
        <v>-74.255967089290493</v>
      </c>
    </row>
    <row r="12" spans="1:5">
      <c r="A12" s="3" t="s">
        <v>4</v>
      </c>
      <c r="B12" s="87">
        <v>7527.73</v>
      </c>
      <c r="C12" s="87">
        <v>740.56</v>
      </c>
      <c r="D12" s="87">
        <v>1253.2901556900074</v>
      </c>
      <c r="E12" s="87">
        <f t="shared" si="0"/>
        <v>-512.73015569000745</v>
      </c>
    </row>
    <row r="13" spans="1:5">
      <c r="A13" s="3" t="s">
        <v>3</v>
      </c>
      <c r="B13" s="87">
        <v>713.15</v>
      </c>
      <c r="C13" s="87">
        <v>70.16</v>
      </c>
      <c r="D13" s="87">
        <v>100.30097498940229</v>
      </c>
      <c r="E13" s="87">
        <f t="shared" si="0"/>
        <v>-30.140974989402295</v>
      </c>
    </row>
    <row r="14" spans="1:5">
      <c r="A14" s="3" t="s">
        <v>6</v>
      </c>
      <c r="B14" s="87">
        <v>2931.85</v>
      </c>
      <c r="C14" s="87">
        <v>288.43</v>
      </c>
      <c r="D14" s="87">
        <v>5025.6717990096004</v>
      </c>
      <c r="E14" s="87">
        <f t="shared" si="0"/>
        <v>-4737.2417990096001</v>
      </c>
    </row>
    <row r="15" spans="1:5">
      <c r="A15" s="3" t="s">
        <v>13</v>
      </c>
      <c r="B15" s="87">
        <v>22741.67</v>
      </c>
      <c r="C15" s="87">
        <v>2237.29</v>
      </c>
      <c r="D15" s="87">
        <v>6994.5359459902002</v>
      </c>
      <c r="E15" s="87">
        <f t="shared" si="0"/>
        <v>-4757.2459459902002</v>
      </c>
    </row>
    <row r="16" spans="1:5">
      <c r="A16" s="3" t="s">
        <v>7</v>
      </c>
      <c r="B16" s="87">
        <v>31695.71</v>
      </c>
      <c r="C16" s="87">
        <v>3118.17</v>
      </c>
      <c r="D16" s="87">
        <v>14155.681407279601</v>
      </c>
      <c r="E16" s="87">
        <f t="shared" si="0"/>
        <v>-11037.5114072796</v>
      </c>
    </row>
    <row r="17" spans="1:5">
      <c r="A17" s="2" t="s">
        <v>10</v>
      </c>
      <c r="B17" s="87">
        <v>47995.23</v>
      </c>
      <c r="C17" s="87">
        <v>13552.6</v>
      </c>
      <c r="D17" s="87">
        <f>D18</f>
        <v>6000</v>
      </c>
      <c r="E17" s="87">
        <f t="shared" si="0"/>
        <v>7552.6</v>
      </c>
    </row>
    <row r="18" spans="1:5">
      <c r="A18" s="30" t="s">
        <v>70</v>
      </c>
      <c r="B18" s="87"/>
      <c r="C18" s="87"/>
      <c r="D18" s="87">
        <v>6000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2.6640625" style="1" customWidth="1"/>
    <col min="3" max="3" width="13.77734375" customWidth="1"/>
    <col min="4" max="4" width="13.21875" customWidth="1"/>
    <col min="5" max="5" width="14.109375" customWidth="1"/>
  </cols>
  <sheetData>
    <row r="1" spans="1:5" ht="64.5" customHeight="1">
      <c r="A1" s="90" t="s">
        <v>106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214450.43</v>
      </c>
      <c r="C4" s="87">
        <f>C5+C17</f>
        <v>103094.36</v>
      </c>
      <c r="D4" s="87">
        <f>D5+D17</f>
        <v>102141.74165863798</v>
      </c>
      <c r="E4" s="87">
        <f>C4-D4</f>
        <v>952.61834136201651</v>
      </c>
    </row>
    <row r="5" spans="1:5">
      <c r="A5" s="2" t="s">
        <v>0</v>
      </c>
      <c r="B5" s="87">
        <f>SUM(B6:B16)</f>
        <v>165274.9</v>
      </c>
      <c r="C5" s="87">
        <f>SUM(C6:C16)</f>
        <v>87698.559999999998</v>
      </c>
      <c r="D5" s="87">
        <f>SUM(D6:D16)</f>
        <v>99141.741658637984</v>
      </c>
      <c r="E5" s="87">
        <f t="shared" ref="E5:E17" si="0">C5-D5</f>
        <v>-11443.181658637986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33182.910000000003</v>
      </c>
      <c r="C7" s="87">
        <v>17607.599999999999</v>
      </c>
      <c r="D7" s="87">
        <v>17636.198201967596</v>
      </c>
      <c r="E7" s="87">
        <f t="shared" si="0"/>
        <v>-28.598201967597561</v>
      </c>
    </row>
    <row r="8" spans="1:5">
      <c r="A8" s="3" t="s">
        <v>1</v>
      </c>
      <c r="B8" s="87">
        <v>16391.560000000001</v>
      </c>
      <c r="C8" s="87">
        <v>8697.73</v>
      </c>
      <c r="D8" s="87">
        <v>10266.181465842301</v>
      </c>
      <c r="E8" s="87">
        <f t="shared" si="0"/>
        <v>-1568.4514658423013</v>
      </c>
    </row>
    <row r="9" spans="1:5">
      <c r="A9" s="3" t="s">
        <v>8</v>
      </c>
      <c r="B9" s="87">
        <v>17990.740000000002</v>
      </c>
      <c r="C9" s="87">
        <v>9546.2900000000009</v>
      </c>
      <c r="D9" s="87">
        <v>13505.741578398287</v>
      </c>
      <c r="E9" s="87">
        <f t="shared" si="0"/>
        <v>-3959.4515783982861</v>
      </c>
    </row>
    <row r="10" spans="1:5">
      <c r="A10" s="3" t="s">
        <v>9</v>
      </c>
      <c r="B10" s="87">
        <v>23427.94</v>
      </c>
      <c r="C10" s="87">
        <v>12431.39</v>
      </c>
      <c r="D10" s="87">
        <v>16315.412616506001</v>
      </c>
      <c r="E10" s="87">
        <f t="shared" si="0"/>
        <v>-3884.0226165060012</v>
      </c>
    </row>
    <row r="11" spans="1:5">
      <c r="A11" s="3" t="s">
        <v>5</v>
      </c>
      <c r="B11" s="87">
        <v>8075.84</v>
      </c>
      <c r="C11" s="87">
        <v>4285.22</v>
      </c>
      <c r="D11" s="87">
        <v>862.1109676673475</v>
      </c>
      <c r="E11" s="87">
        <f t="shared" si="0"/>
        <v>3423.1090323326525</v>
      </c>
    </row>
    <row r="12" spans="1:5">
      <c r="A12" s="3" t="s">
        <v>4</v>
      </c>
      <c r="B12" s="87">
        <v>7596.09</v>
      </c>
      <c r="C12" s="87">
        <v>4030.65</v>
      </c>
      <c r="D12" s="87">
        <v>1254.0392830992662</v>
      </c>
      <c r="E12" s="87">
        <f t="shared" si="0"/>
        <v>2776.6107169007337</v>
      </c>
    </row>
    <row r="13" spans="1:5">
      <c r="A13" s="3" t="s">
        <v>3</v>
      </c>
      <c r="B13" s="87">
        <v>719.63</v>
      </c>
      <c r="C13" s="87">
        <v>381.85</v>
      </c>
      <c r="D13" s="87">
        <v>100.36092775389088</v>
      </c>
      <c r="E13" s="87">
        <f t="shared" si="0"/>
        <v>281.48907224610912</v>
      </c>
    </row>
    <row r="14" spans="1:5">
      <c r="A14" s="3" t="s">
        <v>6</v>
      </c>
      <c r="B14" s="87">
        <v>2958.48</v>
      </c>
      <c r="C14" s="87">
        <v>1569.83</v>
      </c>
      <c r="D14" s="87">
        <v>10031.664430090892</v>
      </c>
      <c r="E14" s="87">
        <f t="shared" si="0"/>
        <v>-8461.8344300908921</v>
      </c>
    </row>
    <row r="15" spans="1:5">
      <c r="A15" s="3" t="s">
        <v>13</v>
      </c>
      <c r="B15" s="87">
        <v>22948.18</v>
      </c>
      <c r="C15" s="87">
        <v>12176.82</v>
      </c>
      <c r="D15" s="87">
        <v>17010.671353011101</v>
      </c>
      <c r="E15" s="87">
        <f t="shared" si="0"/>
        <v>-4833.8513530111013</v>
      </c>
    </row>
    <row r="16" spans="1:5">
      <c r="A16" s="3" t="s">
        <v>7</v>
      </c>
      <c r="B16" s="87">
        <v>31983.53</v>
      </c>
      <c r="C16" s="87">
        <v>16971.18</v>
      </c>
      <c r="D16" s="87">
        <v>12159.3608343013</v>
      </c>
      <c r="E16" s="87">
        <f t="shared" si="0"/>
        <v>4811.8191656987001</v>
      </c>
    </row>
    <row r="17" spans="1:5">
      <c r="A17" s="2" t="s">
        <v>10</v>
      </c>
      <c r="B17" s="87">
        <v>49175.53</v>
      </c>
      <c r="C17" s="87">
        <v>15395.8</v>
      </c>
      <c r="D17" s="87">
        <f>D18</f>
        <v>3000</v>
      </c>
      <c r="E17" s="87">
        <f t="shared" si="0"/>
        <v>12395.8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88671875" style="1" customWidth="1"/>
    <col min="3" max="3" width="12.5546875" customWidth="1"/>
    <col min="4" max="4" width="13" customWidth="1"/>
    <col min="5" max="5" width="15.44140625" customWidth="1"/>
  </cols>
  <sheetData>
    <row r="1" spans="1:5" ht="66" customHeight="1">
      <c r="A1" s="90" t="s">
        <v>107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177044.09000000003</v>
      </c>
      <c r="C4" s="87">
        <f>C5+C17</f>
        <v>64297.46</v>
      </c>
      <c r="D4" s="87">
        <f>D5+D17</f>
        <v>63336.331303325685</v>
      </c>
      <c r="E4" s="87">
        <f>C4-D4</f>
        <v>961.12869667431369</v>
      </c>
    </row>
    <row r="5" spans="1:5">
      <c r="A5" s="2" t="s">
        <v>0</v>
      </c>
      <c r="B5" s="87">
        <f>SUM(B6:B16)</f>
        <v>137201.70000000001</v>
      </c>
      <c r="C5" s="87">
        <f>SUM(C6:C16)</f>
        <v>50385.61</v>
      </c>
      <c r="D5" s="87">
        <f>SUM(D6:D16)</f>
        <v>60336.331303325685</v>
      </c>
      <c r="E5" s="87">
        <f t="shared" ref="E5:E17" si="0">C5-D5</f>
        <v>-9950.7213033256849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27546.54</v>
      </c>
      <c r="C7" s="87">
        <v>10116.120000000001</v>
      </c>
      <c r="D7" s="87">
        <v>10364.3858282455</v>
      </c>
      <c r="E7" s="87">
        <f t="shared" si="0"/>
        <v>-248.26582824549951</v>
      </c>
    </row>
    <row r="8" spans="1:5">
      <c r="A8" s="3" t="s">
        <v>1</v>
      </c>
      <c r="B8" s="87">
        <v>13607.33</v>
      </c>
      <c r="C8" s="87">
        <v>4997.12</v>
      </c>
      <c r="D8" s="87">
        <v>4046.3084181609001</v>
      </c>
      <c r="E8" s="87">
        <f t="shared" si="0"/>
        <v>950.81158183909974</v>
      </c>
    </row>
    <row r="9" spans="1:5">
      <c r="A9" s="3" t="s">
        <v>8</v>
      </c>
      <c r="B9" s="87">
        <v>14934.87</v>
      </c>
      <c r="C9" s="87">
        <v>5484.64</v>
      </c>
      <c r="D9" s="87">
        <v>6297.5885719929001</v>
      </c>
      <c r="E9" s="87">
        <f t="shared" si="0"/>
        <v>-812.94857199289982</v>
      </c>
    </row>
    <row r="10" spans="1:5">
      <c r="A10" s="3" t="s">
        <v>9</v>
      </c>
      <c r="B10" s="87">
        <v>19448.52</v>
      </c>
      <c r="C10" s="87">
        <v>7142.23</v>
      </c>
      <c r="D10" s="87">
        <v>10909.834572595701</v>
      </c>
      <c r="E10" s="87">
        <f t="shared" si="0"/>
        <v>-3767.604572595701</v>
      </c>
    </row>
    <row r="11" spans="1:5">
      <c r="A11" s="3" t="s">
        <v>5</v>
      </c>
      <c r="B11" s="87">
        <v>6704.1</v>
      </c>
      <c r="C11" s="87">
        <v>2462</v>
      </c>
      <c r="D11" s="87">
        <v>848.82395275347801</v>
      </c>
      <c r="E11" s="87">
        <f t="shared" si="0"/>
        <v>1613.1760472465221</v>
      </c>
    </row>
    <row r="12" spans="1:5">
      <c r="A12" s="3" t="s">
        <v>4</v>
      </c>
      <c r="B12" s="87">
        <v>6305.84</v>
      </c>
      <c r="C12" s="87">
        <v>2315.7399999999998</v>
      </c>
      <c r="D12" s="87">
        <v>1234.7117959403886</v>
      </c>
      <c r="E12" s="87">
        <f t="shared" si="0"/>
        <v>1081.0282040596112</v>
      </c>
    </row>
    <row r="13" spans="1:5">
      <c r="A13" s="3" t="s">
        <v>3</v>
      </c>
      <c r="B13" s="87">
        <v>597.39</v>
      </c>
      <c r="C13" s="87">
        <v>219.39</v>
      </c>
      <c r="D13" s="87">
        <v>98.814146430085401</v>
      </c>
      <c r="E13" s="87">
        <f t="shared" si="0"/>
        <v>120.57585356991459</v>
      </c>
    </row>
    <row r="14" spans="1:5">
      <c r="A14" s="3" t="s">
        <v>6</v>
      </c>
      <c r="B14" s="87">
        <v>2455.96</v>
      </c>
      <c r="C14" s="87">
        <v>901.92</v>
      </c>
      <c r="D14" s="87">
        <v>9877.054548193435</v>
      </c>
      <c r="E14" s="87">
        <f t="shared" si="0"/>
        <v>-8975.134548193435</v>
      </c>
    </row>
    <row r="15" spans="1:5">
      <c r="A15" s="3" t="s">
        <v>13</v>
      </c>
      <c r="B15" s="87">
        <v>19050.259999999998</v>
      </c>
      <c r="C15" s="87">
        <v>6995.97</v>
      </c>
      <c r="D15" s="87">
        <v>6594.3778518714998</v>
      </c>
      <c r="E15" s="87">
        <f t="shared" si="0"/>
        <v>401.59214812850041</v>
      </c>
    </row>
    <row r="16" spans="1:5">
      <c r="A16" s="3" t="s">
        <v>7</v>
      </c>
      <c r="B16" s="87">
        <v>26550.89</v>
      </c>
      <c r="C16" s="87">
        <v>9750.48</v>
      </c>
      <c r="D16" s="87">
        <v>10064.4316171418</v>
      </c>
      <c r="E16" s="87">
        <f t="shared" si="0"/>
        <v>-313.95161714179994</v>
      </c>
    </row>
    <row r="17" spans="1:5">
      <c r="A17" s="2" t="s">
        <v>10</v>
      </c>
      <c r="B17" s="87">
        <v>39842.39</v>
      </c>
      <c r="C17" s="87">
        <v>13911.85</v>
      </c>
      <c r="D17" s="87">
        <f>D18</f>
        <v>3000</v>
      </c>
      <c r="E17" s="87">
        <f t="shared" si="0"/>
        <v>10911.85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77734375" style="1" customWidth="1"/>
    <col min="3" max="3" width="12.21875" customWidth="1"/>
    <col min="4" max="4" width="11.88671875" customWidth="1"/>
    <col min="5" max="5" width="15.77734375" customWidth="1"/>
  </cols>
  <sheetData>
    <row r="1" spans="1:5" ht="62.25" customHeight="1">
      <c r="A1" s="90" t="s">
        <v>108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183081.60000000003</v>
      </c>
      <c r="C4" s="87">
        <f>C5+C17</f>
        <v>51348.25</v>
      </c>
      <c r="D4" s="87">
        <f>D5+D17</f>
        <v>51464.754346602749</v>
      </c>
      <c r="E4" s="87">
        <f>C4-D4</f>
        <v>-116.50434660274914</v>
      </c>
    </row>
    <row r="5" spans="1:5">
      <c r="A5" s="2" t="s">
        <v>0</v>
      </c>
      <c r="B5" s="87">
        <f>SUM(B6:B16)</f>
        <v>142938.21000000002</v>
      </c>
      <c r="C5" s="87">
        <f>SUM(C6:C16)</f>
        <v>33321.120000000003</v>
      </c>
      <c r="D5" s="87">
        <f>SUM(D6:D16)</f>
        <v>48464.754346602749</v>
      </c>
      <c r="E5" s="87">
        <f t="shared" ref="E5:E17" si="0">C5-D5</f>
        <v>-15143.634346602747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28698.29</v>
      </c>
      <c r="C7" s="87">
        <v>6690.02</v>
      </c>
      <c r="D7" s="87">
        <v>8091.3258975022</v>
      </c>
      <c r="E7" s="87">
        <f t="shared" si="0"/>
        <v>-1401.3058975021995</v>
      </c>
    </row>
    <row r="8" spans="1:5">
      <c r="A8" s="3" t="s">
        <v>1</v>
      </c>
      <c r="B8" s="87">
        <v>14176.26</v>
      </c>
      <c r="C8" s="87">
        <v>3304.71</v>
      </c>
      <c r="D8" s="87">
        <v>4634.3409875415</v>
      </c>
      <c r="E8" s="87">
        <f t="shared" si="0"/>
        <v>-1329.6309875415</v>
      </c>
    </row>
    <row r="9" spans="1:5">
      <c r="A9" s="3" t="s">
        <v>8</v>
      </c>
      <c r="B9" s="87">
        <v>15559.31</v>
      </c>
      <c r="C9" s="87">
        <v>3627.12</v>
      </c>
      <c r="D9" s="87">
        <v>3854.2768449375999</v>
      </c>
      <c r="E9" s="87">
        <f t="shared" si="0"/>
        <v>-227.1568449376</v>
      </c>
    </row>
    <row r="10" spans="1:5">
      <c r="A10" s="3" t="s">
        <v>9</v>
      </c>
      <c r="B10" s="87">
        <v>20261.68</v>
      </c>
      <c r="C10" s="87">
        <v>4723.3100000000004</v>
      </c>
      <c r="D10" s="87">
        <v>6994.5200388674002</v>
      </c>
      <c r="E10" s="87">
        <f t="shared" si="0"/>
        <v>-2271.2100388673998</v>
      </c>
    </row>
    <row r="11" spans="1:5">
      <c r="A11" s="3" t="s">
        <v>5</v>
      </c>
      <c r="B11" s="87">
        <v>6984.4</v>
      </c>
      <c r="C11" s="87">
        <v>1628.17</v>
      </c>
      <c r="D11" s="87">
        <v>884.35899263940814</v>
      </c>
      <c r="E11" s="87">
        <f t="shared" si="0"/>
        <v>743.81100736059193</v>
      </c>
    </row>
    <row r="12" spans="1:5">
      <c r="A12" s="3" t="s">
        <v>4</v>
      </c>
      <c r="B12" s="87">
        <v>6569.49</v>
      </c>
      <c r="C12" s="87">
        <v>1531.45</v>
      </c>
      <c r="D12" s="87">
        <v>1286.4015871792474</v>
      </c>
      <c r="E12" s="87">
        <f t="shared" si="0"/>
        <v>245.04841282075267</v>
      </c>
    </row>
    <row r="13" spans="1:5">
      <c r="A13" s="3" t="s">
        <v>3</v>
      </c>
      <c r="B13" s="87">
        <v>622.37</v>
      </c>
      <c r="C13" s="87">
        <v>145.08000000000001</v>
      </c>
      <c r="D13" s="87">
        <v>102.95088717979775</v>
      </c>
      <c r="E13" s="87">
        <f t="shared" si="0"/>
        <v>42.129112820202266</v>
      </c>
    </row>
    <row r="14" spans="1:5">
      <c r="A14" s="3" t="s">
        <v>6</v>
      </c>
      <c r="B14" s="87">
        <v>2558.64</v>
      </c>
      <c r="C14" s="87">
        <v>596.46</v>
      </c>
      <c r="D14" s="87">
        <v>590.54609280290003</v>
      </c>
      <c r="E14" s="87">
        <f t="shared" si="0"/>
        <v>5.9139071971000021</v>
      </c>
    </row>
    <row r="15" spans="1:5">
      <c r="A15" s="3" t="s">
        <v>13</v>
      </c>
      <c r="B15" s="87">
        <v>19846.77</v>
      </c>
      <c r="C15" s="87">
        <v>4626.59</v>
      </c>
      <c r="D15" s="87">
        <v>7707.7209363146003</v>
      </c>
      <c r="E15" s="87">
        <f t="shared" si="0"/>
        <v>-3081.1309363146001</v>
      </c>
    </row>
    <row r="16" spans="1:5">
      <c r="A16" s="3" t="s">
        <v>7</v>
      </c>
      <c r="B16" s="87">
        <v>27661</v>
      </c>
      <c r="C16" s="87">
        <v>6448.21</v>
      </c>
      <c r="D16" s="87">
        <v>14318.3120816381</v>
      </c>
      <c r="E16" s="87">
        <f t="shared" si="0"/>
        <v>-7870.1020816380997</v>
      </c>
    </row>
    <row r="17" spans="1:5">
      <c r="A17" s="2" t="s">
        <v>10</v>
      </c>
      <c r="B17" s="87">
        <v>40143.39</v>
      </c>
      <c r="C17" s="87">
        <v>18027.13</v>
      </c>
      <c r="D17" s="87">
        <f>D18</f>
        <v>3000</v>
      </c>
      <c r="E17" s="87">
        <f t="shared" si="0"/>
        <v>15027.130000000001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5" sqref="A5"/>
    </sheetView>
  </sheetViews>
  <sheetFormatPr defaultRowHeight="14.4"/>
  <cols>
    <col min="1" max="1" width="74.33203125" customWidth="1"/>
    <col min="2" max="2" width="13.44140625" style="1" customWidth="1"/>
    <col min="3" max="3" width="12.88671875" customWidth="1"/>
    <col min="4" max="4" width="14" customWidth="1"/>
    <col min="5" max="5" width="13" customWidth="1"/>
  </cols>
  <sheetData>
    <row r="1" spans="1:5" ht="69.75" customHeight="1">
      <c r="A1" s="90" t="s">
        <v>42</v>
      </c>
      <c r="B1" s="90"/>
      <c r="C1" s="90"/>
      <c r="D1" s="90"/>
      <c r="E1" s="90"/>
    </row>
    <row r="2" spans="1:5" ht="18.600000000000001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82">
        <f>B5+B17</f>
        <v>198755.63</v>
      </c>
      <c r="C4" s="82">
        <f>C5+C17</f>
        <v>157627.52000000002</v>
      </c>
      <c r="D4" s="82">
        <f>D5+D17</f>
        <v>195631.37803691841</v>
      </c>
      <c r="E4" s="71">
        <f>C4-D4</f>
        <v>-38003.858036918391</v>
      </c>
    </row>
    <row r="5" spans="1:5">
      <c r="A5" s="65" t="s">
        <v>11</v>
      </c>
      <c r="B5" s="37">
        <f>SUM(B6:B16)</f>
        <v>157337.93</v>
      </c>
      <c r="C5" s="71">
        <f>SUM(C6:C16)</f>
        <v>129830.63000000002</v>
      </c>
      <c r="D5" s="71">
        <f>SUM(D6:D16)</f>
        <v>148131.37803691841</v>
      </c>
      <c r="E5" s="71">
        <f t="shared" ref="E5:E17" si="0">C5-D5</f>
        <v>-18300.74803691839</v>
      </c>
    </row>
    <row r="6" spans="1:5">
      <c r="A6" s="66"/>
      <c r="B6" s="68"/>
      <c r="C6" s="69"/>
      <c r="D6" s="67"/>
      <c r="E6" s="71"/>
    </row>
    <row r="7" spans="1:5">
      <c r="A7" s="66" t="s">
        <v>2</v>
      </c>
      <c r="B7" s="68">
        <v>24959.040000000001</v>
      </c>
      <c r="C7" s="70">
        <v>20595.46</v>
      </c>
      <c r="D7" s="71">
        <v>16881.866188072199</v>
      </c>
      <c r="E7" s="71">
        <f t="shared" si="0"/>
        <v>3713.5938119277998</v>
      </c>
    </row>
    <row r="8" spans="1:5">
      <c r="A8" s="66" t="s">
        <v>1</v>
      </c>
      <c r="B8" s="68">
        <v>20255.22</v>
      </c>
      <c r="C8" s="72">
        <v>16714.009999999998</v>
      </c>
      <c r="D8" s="71">
        <v>18655.991147470599</v>
      </c>
      <c r="E8" s="71">
        <f t="shared" si="0"/>
        <v>-1941.9811474706003</v>
      </c>
    </row>
    <row r="9" spans="1:5">
      <c r="A9" s="66" t="s">
        <v>8</v>
      </c>
      <c r="B9" s="68">
        <v>13055.5</v>
      </c>
      <c r="C9" s="73">
        <v>10773.01</v>
      </c>
      <c r="D9" s="71">
        <v>12928.076645893318</v>
      </c>
      <c r="E9" s="71">
        <f t="shared" si="0"/>
        <v>-2155.0666458933174</v>
      </c>
    </row>
    <row r="10" spans="1:5">
      <c r="A10" s="66" t="s">
        <v>9</v>
      </c>
      <c r="B10" s="68">
        <v>22463.13</v>
      </c>
      <c r="C10" s="74">
        <v>18535.919999999998</v>
      </c>
      <c r="D10" s="71">
        <v>25189.854944258794</v>
      </c>
      <c r="E10" s="71">
        <f t="shared" si="0"/>
        <v>-6653.9349442587954</v>
      </c>
    </row>
    <row r="11" spans="1:5">
      <c r="A11" s="66" t="s">
        <v>5</v>
      </c>
      <c r="B11" s="68">
        <v>9887.6200000000008</v>
      </c>
      <c r="C11" s="75">
        <v>8158.97</v>
      </c>
      <c r="D11" s="71">
        <v>825.23692627846935</v>
      </c>
      <c r="E11" s="71">
        <f t="shared" si="0"/>
        <v>7333.7330737215307</v>
      </c>
    </row>
    <row r="12" spans="1:5">
      <c r="A12" s="66" t="s">
        <v>4</v>
      </c>
      <c r="B12" s="68">
        <v>8543.67</v>
      </c>
      <c r="C12" s="76">
        <v>7049.99</v>
      </c>
      <c r="D12" s="71">
        <v>1200.4017605963345</v>
      </c>
      <c r="E12" s="71">
        <f t="shared" si="0"/>
        <v>5849.5882394036653</v>
      </c>
    </row>
    <row r="13" spans="1:5">
      <c r="A13" s="66" t="s">
        <v>3</v>
      </c>
      <c r="B13" s="68">
        <v>671.97</v>
      </c>
      <c r="C13" s="77">
        <v>554.49</v>
      </c>
      <c r="D13" s="71">
        <v>96.068309816508204</v>
      </c>
      <c r="E13" s="71">
        <f t="shared" si="0"/>
        <v>458.42169018349182</v>
      </c>
    </row>
    <row r="14" spans="1:5">
      <c r="A14" s="66" t="s">
        <v>6</v>
      </c>
      <c r="B14" s="70">
        <v>4031.84</v>
      </c>
      <c r="C14" s="78">
        <v>3326.96</v>
      </c>
      <c r="D14" s="79">
        <v>14602.59204467</v>
      </c>
      <c r="E14" s="71">
        <f t="shared" si="0"/>
        <v>-11275.632044670001</v>
      </c>
    </row>
    <row r="15" spans="1:5">
      <c r="A15" s="66" t="s">
        <v>13</v>
      </c>
      <c r="B15" s="72">
        <v>24383.06</v>
      </c>
      <c r="C15" s="80">
        <v>20120.18</v>
      </c>
      <c r="D15" s="79">
        <v>35855.376210313603</v>
      </c>
      <c r="E15" s="71">
        <f t="shared" si="0"/>
        <v>-15735.196210313603</v>
      </c>
    </row>
    <row r="16" spans="1:5">
      <c r="A16" s="66" t="s">
        <v>7</v>
      </c>
      <c r="B16" s="77">
        <v>29086.880000000001</v>
      </c>
      <c r="C16" s="80">
        <v>24001.64</v>
      </c>
      <c r="D16" s="79">
        <v>21895.9138595486</v>
      </c>
      <c r="E16" s="71">
        <f t="shared" si="0"/>
        <v>2105.7261404513993</v>
      </c>
    </row>
    <row r="17" spans="1:5">
      <c r="A17" s="65" t="s">
        <v>12</v>
      </c>
      <c r="B17" s="71">
        <v>41417.699999999997</v>
      </c>
      <c r="C17" s="71">
        <v>27796.89</v>
      </c>
      <c r="D17" s="79">
        <f>D18+D19+D20</f>
        <v>47500</v>
      </c>
      <c r="E17" s="71">
        <f t="shared" si="0"/>
        <v>-19703.11</v>
      </c>
    </row>
    <row r="18" spans="1:5">
      <c r="A18" s="30" t="s">
        <v>20</v>
      </c>
      <c r="B18" s="47"/>
      <c r="C18" s="47"/>
      <c r="D18" s="32">
        <v>31000</v>
      </c>
      <c r="E18" s="47"/>
    </row>
    <row r="19" spans="1:5">
      <c r="A19" s="30" t="s">
        <v>35</v>
      </c>
      <c r="B19" s="47"/>
      <c r="C19" s="47"/>
      <c r="D19" s="32">
        <v>1500</v>
      </c>
      <c r="E19" s="47"/>
    </row>
    <row r="20" spans="1:5">
      <c r="A20" s="30" t="s">
        <v>23</v>
      </c>
      <c r="B20" s="47"/>
      <c r="C20" s="47"/>
      <c r="D20" s="32">
        <v>15000</v>
      </c>
      <c r="E20" s="47"/>
    </row>
  </sheetData>
  <mergeCells count="1">
    <mergeCell ref="A1:E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21875" style="1" customWidth="1"/>
    <col min="3" max="3" width="14.44140625" customWidth="1"/>
    <col min="4" max="4" width="15" customWidth="1"/>
    <col min="5" max="5" width="15.109375" customWidth="1"/>
  </cols>
  <sheetData>
    <row r="1" spans="1:5" ht="73.5" customHeight="1">
      <c r="A1" s="90" t="s">
        <v>109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177870.16999999998</v>
      </c>
      <c r="C4" s="87">
        <f>C5+C17</f>
        <v>62252.837100000004</v>
      </c>
      <c r="D4" s="87">
        <f>D5+D17</f>
        <v>64902.473000886363</v>
      </c>
      <c r="E4" s="87">
        <f>C4-D4</f>
        <v>-2649.6359008863583</v>
      </c>
    </row>
    <row r="5" spans="1:5">
      <c r="A5" s="2" t="s">
        <v>0</v>
      </c>
      <c r="B5" s="87">
        <f>SUM(B6:B16)</f>
        <v>138488.03</v>
      </c>
      <c r="C5" s="87">
        <f>SUM(C6:C16)</f>
        <v>49312.3871</v>
      </c>
      <c r="D5" s="87">
        <f>SUM(D6:D16)</f>
        <v>61902.473000886363</v>
      </c>
      <c r="E5" s="87">
        <f t="shared" ref="E5:E17" si="0">C5-D5</f>
        <v>-12590.085900886363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27804.81</v>
      </c>
      <c r="C7" s="87">
        <v>9900.65</v>
      </c>
      <c r="D7" s="87">
        <v>15299.0665756456</v>
      </c>
      <c r="E7" s="87">
        <f t="shared" si="0"/>
        <v>-5398.4165756456005</v>
      </c>
    </row>
    <row r="8" spans="1:5">
      <c r="A8" s="3" t="s">
        <v>1</v>
      </c>
      <c r="B8" s="87">
        <v>13734.9</v>
      </c>
      <c r="C8" s="87">
        <v>4890.68</v>
      </c>
      <c r="D8" s="87">
        <v>6993.4707090280999</v>
      </c>
      <c r="E8" s="87">
        <f t="shared" si="0"/>
        <v>-2102.7907090280996</v>
      </c>
    </row>
    <row r="9" spans="1:5">
      <c r="A9" s="3" t="s">
        <v>8</v>
      </c>
      <c r="B9" s="87">
        <v>15074.89</v>
      </c>
      <c r="C9" s="87">
        <v>5367.82</v>
      </c>
      <c r="D9" s="87">
        <v>6247.5673068877004</v>
      </c>
      <c r="E9" s="87">
        <f t="shared" si="0"/>
        <v>-879.74730688770069</v>
      </c>
    </row>
    <row r="10" spans="1:5">
      <c r="A10" s="3" t="s">
        <v>9</v>
      </c>
      <c r="B10" s="87">
        <v>19630.86</v>
      </c>
      <c r="C10" s="87">
        <v>6990.1</v>
      </c>
      <c r="D10" s="87">
        <v>9812.3700814234999</v>
      </c>
      <c r="E10" s="87">
        <f t="shared" si="0"/>
        <v>-2822.2700814234995</v>
      </c>
    </row>
    <row r="11" spans="1:5">
      <c r="A11" s="3" t="s">
        <v>5</v>
      </c>
      <c r="B11" s="87">
        <v>6766.95</v>
      </c>
      <c r="C11" s="87">
        <v>2409.56</v>
      </c>
      <c r="D11" s="87">
        <v>845.63094916952491</v>
      </c>
      <c r="E11" s="87">
        <f t="shared" si="0"/>
        <v>1563.929050830475</v>
      </c>
    </row>
    <row r="12" spans="1:5">
      <c r="A12" s="3" t="s">
        <v>4</v>
      </c>
      <c r="B12" s="87">
        <v>6364.96</v>
      </c>
      <c r="C12" s="87">
        <v>2266.41</v>
      </c>
      <c r="D12" s="87">
        <v>1230.067206002984</v>
      </c>
      <c r="E12" s="87">
        <f t="shared" si="0"/>
        <v>1036.3427939970159</v>
      </c>
    </row>
    <row r="13" spans="1:5">
      <c r="A13" s="3" t="s">
        <v>3</v>
      </c>
      <c r="B13" s="87">
        <v>603</v>
      </c>
      <c r="C13" s="87">
        <v>214.71</v>
      </c>
      <c r="D13" s="87">
        <v>98.442439290256175</v>
      </c>
      <c r="E13" s="87">
        <f t="shared" si="0"/>
        <v>116.26756070974383</v>
      </c>
    </row>
    <row r="14" spans="1:5">
      <c r="A14" s="3" t="s">
        <v>6</v>
      </c>
      <c r="B14" s="87">
        <v>2478.98</v>
      </c>
      <c r="C14" s="87">
        <v>882.71709999999996</v>
      </c>
      <c r="D14" s="87">
        <v>839.90023548938996</v>
      </c>
      <c r="E14" s="87">
        <f t="shared" si="0"/>
        <v>42.816864510610003</v>
      </c>
    </row>
    <row r="15" spans="1:5">
      <c r="A15" s="3" t="s">
        <v>13</v>
      </c>
      <c r="B15" s="87">
        <v>19228.87</v>
      </c>
      <c r="C15" s="87">
        <v>6846.95</v>
      </c>
      <c r="D15" s="87">
        <v>8494.3383283419007</v>
      </c>
      <c r="E15" s="87">
        <f t="shared" si="0"/>
        <v>-1647.3883283419009</v>
      </c>
    </row>
    <row r="16" spans="1:5">
      <c r="A16" s="3" t="s">
        <v>7</v>
      </c>
      <c r="B16" s="87">
        <v>26799.81</v>
      </c>
      <c r="C16" s="87">
        <v>9542.7900000000009</v>
      </c>
      <c r="D16" s="87">
        <v>12041.6191696074</v>
      </c>
      <c r="E16" s="87">
        <f t="shared" si="0"/>
        <v>-2498.8291696073993</v>
      </c>
    </row>
    <row r="17" spans="1:5">
      <c r="A17" s="2" t="s">
        <v>10</v>
      </c>
      <c r="B17" s="87">
        <v>39382.14</v>
      </c>
      <c r="C17" s="87">
        <v>12940.45</v>
      </c>
      <c r="D17" s="87">
        <f>D18</f>
        <v>3000</v>
      </c>
      <c r="E17" s="87">
        <f t="shared" si="0"/>
        <v>9940.4500000000007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7" style="1" customWidth="1"/>
    <col min="3" max="3" width="13.6640625" customWidth="1"/>
    <col min="4" max="4" width="11.109375" customWidth="1"/>
    <col min="5" max="5" width="12.6640625" customWidth="1"/>
  </cols>
  <sheetData>
    <row r="1" spans="1:5" ht="87" customHeight="1">
      <c r="A1" s="90" t="s">
        <v>110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118172.86</v>
      </c>
      <c r="C4" s="87">
        <f>C5+C17</f>
        <v>43447.759999999995</v>
      </c>
      <c r="D4" s="87">
        <f>D5+D17</f>
        <v>44988.477571775336</v>
      </c>
      <c r="E4" s="87">
        <f>C4-D4</f>
        <v>-1540.7175717753416</v>
      </c>
    </row>
    <row r="5" spans="1:5">
      <c r="A5" s="2" t="s">
        <v>0</v>
      </c>
      <c r="B5" s="87">
        <f>SUM(B6:B16)</f>
        <v>92642.92</v>
      </c>
      <c r="C5" s="87">
        <f>SUM(C6:C16)</f>
        <v>34584.449999999997</v>
      </c>
      <c r="D5" s="87">
        <f>SUM(D6:D16)</f>
        <v>41988.477571775336</v>
      </c>
      <c r="E5" s="87">
        <f t="shared" ref="E5:E18" si="0">C5-D5</f>
        <v>-7404.0275717753393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18600.29</v>
      </c>
      <c r="C7" s="87">
        <v>6943.66</v>
      </c>
      <c r="D7" s="87">
        <v>7296.9595029810998</v>
      </c>
      <c r="E7" s="87">
        <f t="shared" si="0"/>
        <v>-353.29950298109998</v>
      </c>
    </row>
    <row r="8" spans="1:5">
      <c r="A8" s="3" t="s">
        <v>1</v>
      </c>
      <c r="B8" s="87">
        <v>9188.1</v>
      </c>
      <c r="C8" s="87">
        <v>3430</v>
      </c>
      <c r="D8" s="87">
        <v>3991.7662667980999</v>
      </c>
      <c r="E8" s="87">
        <f t="shared" si="0"/>
        <v>-561.76626679809988</v>
      </c>
    </row>
    <row r="9" spans="1:5">
      <c r="A9" s="3" t="s">
        <v>8</v>
      </c>
      <c r="B9" s="87">
        <v>10084.5</v>
      </c>
      <c r="C9" s="87">
        <v>3764.64</v>
      </c>
      <c r="D9" s="87">
        <v>3245.9537176907002</v>
      </c>
      <c r="E9" s="87">
        <f t="shared" si="0"/>
        <v>518.68628230929971</v>
      </c>
    </row>
    <row r="10" spans="1:5">
      <c r="A10" s="3" t="s">
        <v>9</v>
      </c>
      <c r="B10" s="87">
        <v>13132.26</v>
      </c>
      <c r="C10" s="87">
        <v>4902.3900000000003</v>
      </c>
      <c r="D10" s="87">
        <v>5809.2260655791997</v>
      </c>
      <c r="E10" s="87">
        <f t="shared" si="0"/>
        <v>-906.83606557919938</v>
      </c>
    </row>
    <row r="11" spans="1:5">
      <c r="A11" s="3" t="s">
        <v>5</v>
      </c>
      <c r="B11" s="87">
        <v>4526.82</v>
      </c>
      <c r="C11" s="87">
        <v>1689.9</v>
      </c>
      <c r="D11" s="87">
        <v>845.5279490539134</v>
      </c>
      <c r="E11" s="87">
        <f t="shared" si="0"/>
        <v>844.37205094608669</v>
      </c>
    </row>
    <row r="12" spans="1:5">
      <c r="A12" s="3" t="s">
        <v>4</v>
      </c>
      <c r="B12" s="87">
        <v>4257.8999999999996</v>
      </c>
      <c r="C12" s="87">
        <v>1589.51</v>
      </c>
      <c r="D12" s="87">
        <v>1229.9173805211321</v>
      </c>
      <c r="E12" s="87">
        <f t="shared" si="0"/>
        <v>359.59261947886785</v>
      </c>
    </row>
    <row r="13" spans="1:5">
      <c r="A13" s="3" t="s">
        <v>3</v>
      </c>
      <c r="B13" s="87">
        <v>403.38</v>
      </c>
      <c r="C13" s="87">
        <v>150.59</v>
      </c>
      <c r="D13" s="87">
        <v>98.430448737358446</v>
      </c>
      <c r="E13" s="87">
        <f t="shared" si="0"/>
        <v>52.159551262641557</v>
      </c>
    </row>
    <row r="14" spans="1:5">
      <c r="A14" s="3" t="s">
        <v>6</v>
      </c>
      <c r="B14" s="87">
        <v>1658.34</v>
      </c>
      <c r="C14" s="87">
        <v>619.07000000000005</v>
      </c>
      <c r="D14" s="87">
        <v>938.70170927312995</v>
      </c>
      <c r="E14" s="87">
        <f t="shared" si="0"/>
        <v>-319.6317092731299</v>
      </c>
    </row>
    <row r="15" spans="1:5">
      <c r="A15" s="3" t="s">
        <v>13</v>
      </c>
      <c r="B15" s="87">
        <v>12863.34</v>
      </c>
      <c r="C15" s="87">
        <v>4802</v>
      </c>
      <c r="D15" s="87">
        <v>6491.1112469377003</v>
      </c>
      <c r="E15" s="87">
        <f t="shared" si="0"/>
        <v>-1689.1112469377003</v>
      </c>
    </row>
    <row r="16" spans="1:5">
      <c r="A16" s="3" t="s">
        <v>7</v>
      </c>
      <c r="B16" s="87">
        <v>17927.990000000002</v>
      </c>
      <c r="C16" s="87">
        <v>6692.69</v>
      </c>
      <c r="D16" s="87">
        <v>12040.883284203001</v>
      </c>
      <c r="E16" s="87">
        <f t="shared" si="0"/>
        <v>-5348.193284203001</v>
      </c>
    </row>
    <row r="17" spans="1:5">
      <c r="A17" s="2" t="s">
        <v>10</v>
      </c>
      <c r="B17" s="87">
        <v>25529.94</v>
      </c>
      <c r="C17" s="87">
        <v>8863.31</v>
      </c>
      <c r="D17" s="87">
        <f>D18</f>
        <v>3000</v>
      </c>
      <c r="E17" s="87">
        <f t="shared" si="0"/>
        <v>5863.3099999999995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109375" style="1" customWidth="1"/>
    <col min="3" max="3" width="14.109375" customWidth="1"/>
    <col min="4" max="4" width="13.5546875" customWidth="1"/>
    <col min="5" max="5" width="15.33203125" customWidth="1"/>
  </cols>
  <sheetData>
    <row r="1" spans="1:5" ht="69.75" customHeight="1">
      <c r="A1" s="90" t="s">
        <v>111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125400.04999999999</v>
      </c>
      <c r="C4" s="87">
        <f>C5+C17</f>
        <v>24548.109999999997</v>
      </c>
      <c r="D4" s="87">
        <f>D5+D17</f>
        <v>44938.134755096369</v>
      </c>
      <c r="E4" s="87">
        <f>C4-D4</f>
        <v>-20390.024755096372</v>
      </c>
    </row>
    <row r="5" spans="1:5">
      <c r="A5" s="2" t="s">
        <v>0</v>
      </c>
      <c r="B5" s="87">
        <f>SUM(B6:B16)</f>
        <v>98900.909999999989</v>
      </c>
      <c r="C5" s="87">
        <f>SUM(C6:C16)</f>
        <v>22402.92</v>
      </c>
      <c r="D5" s="87">
        <f>SUM(D6:D16)</f>
        <v>41938.134755096369</v>
      </c>
      <c r="E5" s="87">
        <f t="shared" ref="E5:E17" si="0">C5-D5</f>
        <v>-19535.214755096371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19856.740000000002</v>
      </c>
      <c r="C7" s="87">
        <v>4497.92</v>
      </c>
      <c r="D7" s="87">
        <v>7454.9899528195001</v>
      </c>
      <c r="E7" s="87">
        <f t="shared" si="0"/>
        <v>-2957.0699528195</v>
      </c>
    </row>
    <row r="8" spans="1:5">
      <c r="A8" s="3" t="s">
        <v>1</v>
      </c>
      <c r="B8" s="87">
        <v>9808.75</v>
      </c>
      <c r="C8" s="87">
        <v>2221.87</v>
      </c>
      <c r="D8" s="87">
        <v>4119.5994340547004</v>
      </c>
      <c r="E8" s="87">
        <f t="shared" si="0"/>
        <v>-1897.7294340547005</v>
      </c>
    </row>
    <row r="9" spans="1:5">
      <c r="A9" s="3" t="s">
        <v>8</v>
      </c>
      <c r="B9" s="87">
        <v>10765.7</v>
      </c>
      <c r="C9" s="87">
        <v>2438.63</v>
      </c>
      <c r="D9" s="87">
        <v>3366.9729074613001</v>
      </c>
      <c r="E9" s="87">
        <f t="shared" si="0"/>
        <v>-928.3429074613</v>
      </c>
    </row>
    <row r="10" spans="1:5">
      <c r="A10" s="3" t="s">
        <v>9</v>
      </c>
      <c r="B10" s="87">
        <v>14019.34</v>
      </c>
      <c r="C10" s="87">
        <v>3175.64</v>
      </c>
      <c r="D10" s="87">
        <v>6045.0272538991003</v>
      </c>
      <c r="E10" s="87">
        <f t="shared" si="0"/>
        <v>-2869.3872538991004</v>
      </c>
    </row>
    <row r="11" spans="1:5">
      <c r="A11" s="3" t="s">
        <v>5</v>
      </c>
      <c r="B11" s="87">
        <v>4832.6000000000004</v>
      </c>
      <c r="C11" s="87">
        <v>1094.68</v>
      </c>
      <c r="D11" s="87">
        <v>853.25295772476784</v>
      </c>
      <c r="E11" s="87">
        <f t="shared" si="0"/>
        <v>241.42704227523222</v>
      </c>
    </row>
    <row r="12" spans="1:5">
      <c r="A12" s="3" t="s">
        <v>4</v>
      </c>
      <c r="B12" s="87">
        <v>4545.5200000000004</v>
      </c>
      <c r="C12" s="87">
        <v>1029.6500000000001</v>
      </c>
      <c r="D12" s="87">
        <v>1241.1542916600145</v>
      </c>
      <c r="E12" s="87">
        <f t="shared" si="0"/>
        <v>-211.50429166001436</v>
      </c>
    </row>
    <row r="13" spans="1:5">
      <c r="A13" s="3" t="s">
        <v>3</v>
      </c>
      <c r="B13" s="87">
        <v>430.63</v>
      </c>
      <c r="C13" s="87">
        <v>97.55</v>
      </c>
      <c r="D13" s="87">
        <v>99.329740204687226</v>
      </c>
      <c r="E13" s="87">
        <f t="shared" si="0"/>
        <v>-1.7797402046872293</v>
      </c>
    </row>
    <row r="14" spans="1:5">
      <c r="A14" s="3" t="s">
        <v>6</v>
      </c>
      <c r="B14" s="87">
        <v>1770.36</v>
      </c>
      <c r="C14" s="87">
        <v>401.02</v>
      </c>
      <c r="D14" s="87">
        <v>928.59117549258997</v>
      </c>
      <c r="E14" s="87">
        <f t="shared" si="0"/>
        <v>-527.57117549258999</v>
      </c>
    </row>
    <row r="15" spans="1:5">
      <c r="A15" s="3" t="s">
        <v>13</v>
      </c>
      <c r="B15" s="87">
        <v>13732.25</v>
      </c>
      <c r="C15" s="87">
        <v>3110.61</v>
      </c>
      <c r="D15" s="87">
        <v>4733.1423522513996</v>
      </c>
      <c r="E15" s="87">
        <f t="shared" si="0"/>
        <v>-1622.5323522513995</v>
      </c>
    </row>
    <row r="16" spans="1:5">
      <c r="A16" s="3" t="s">
        <v>7</v>
      </c>
      <c r="B16" s="87">
        <v>19139.02</v>
      </c>
      <c r="C16" s="87">
        <v>4335.3500000000004</v>
      </c>
      <c r="D16" s="87">
        <v>13096.074689528299</v>
      </c>
      <c r="E16" s="87">
        <f t="shared" si="0"/>
        <v>-8760.7246895282988</v>
      </c>
    </row>
    <row r="17" spans="1:5">
      <c r="A17" s="2" t="s">
        <v>10</v>
      </c>
      <c r="B17" s="87">
        <v>26499.14</v>
      </c>
      <c r="C17" s="87">
        <v>2145.19</v>
      </c>
      <c r="D17" s="87">
        <f>D18</f>
        <v>3000</v>
      </c>
      <c r="E17" s="87">
        <f t="shared" si="0"/>
        <v>-854.81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44140625" style="1" customWidth="1"/>
    <col min="3" max="3" width="13" customWidth="1"/>
    <col min="4" max="4" width="14" customWidth="1"/>
    <col min="5" max="5" width="14.5546875" customWidth="1"/>
  </cols>
  <sheetData>
    <row r="1" spans="1:5" ht="69" customHeight="1">
      <c r="A1" s="90" t="s">
        <v>112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289210.51</v>
      </c>
      <c r="C4" s="87">
        <f>C5+C17</f>
        <v>41742.129999999997</v>
      </c>
      <c r="D4" s="87">
        <f>D5+D17</f>
        <v>55492.745204824867</v>
      </c>
      <c r="E4" s="87">
        <f>C4-D4</f>
        <v>-13750.61520482487</v>
      </c>
    </row>
    <row r="5" spans="1:5">
      <c r="A5" s="2" t="s">
        <v>0</v>
      </c>
      <c r="B5" s="87">
        <f>SUM(B6:B16)</f>
        <v>237984.22999999998</v>
      </c>
      <c r="C5" s="87">
        <f>SUM(C6:C16)</f>
        <v>25539.3</v>
      </c>
      <c r="D5" s="87">
        <f>SUM(D6:D16)</f>
        <v>52492.745204824867</v>
      </c>
      <c r="E5" s="87">
        <f t="shared" ref="E5:E17" si="0">C5-D5</f>
        <v>-26953.445204824868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47781.06</v>
      </c>
      <c r="C7" s="87">
        <v>5127.63</v>
      </c>
      <c r="D7" s="87">
        <v>8095.5400428312996</v>
      </c>
      <c r="E7" s="87">
        <f t="shared" si="0"/>
        <v>-2967.9100428312995</v>
      </c>
    </row>
    <row r="8" spans="1:5">
      <c r="A8" s="3" t="s">
        <v>1</v>
      </c>
      <c r="B8" s="87">
        <v>23602.69</v>
      </c>
      <c r="C8" s="87">
        <v>2532.9299999999998</v>
      </c>
      <c r="D8" s="87">
        <v>4637.7498720017002</v>
      </c>
      <c r="E8" s="87">
        <f t="shared" si="0"/>
        <v>-2104.8198720017003</v>
      </c>
    </row>
    <row r="9" spans="1:5">
      <c r="A9" s="3" t="s">
        <v>8</v>
      </c>
      <c r="B9" s="87">
        <v>25905.4</v>
      </c>
      <c r="C9" s="87">
        <v>2780.04</v>
      </c>
      <c r="D9" s="87">
        <v>3857.5040233314999</v>
      </c>
      <c r="E9" s="87">
        <f t="shared" si="0"/>
        <v>-1077.4640233314999</v>
      </c>
    </row>
    <row r="10" spans="1:5">
      <c r="A10" s="3" t="s">
        <v>9</v>
      </c>
      <c r="B10" s="87">
        <v>33734.58</v>
      </c>
      <c r="C10" s="87">
        <v>3620.23</v>
      </c>
      <c r="D10" s="87">
        <v>7000.8080705559996</v>
      </c>
      <c r="E10" s="87">
        <f t="shared" si="0"/>
        <v>-3380.5780705559996</v>
      </c>
    </row>
    <row r="11" spans="1:5">
      <c r="A11" s="3" t="s">
        <v>5</v>
      </c>
      <c r="B11" s="87">
        <v>11628.64</v>
      </c>
      <c r="C11" s="87">
        <v>1247.93</v>
      </c>
      <c r="D11" s="87">
        <v>884.56499287063082</v>
      </c>
      <c r="E11" s="87">
        <f t="shared" si="0"/>
        <v>363.36500712936925</v>
      </c>
    </row>
    <row r="12" spans="1:5">
      <c r="A12" s="3" t="s">
        <v>4</v>
      </c>
      <c r="B12" s="87">
        <v>10937.83</v>
      </c>
      <c r="C12" s="87">
        <v>1173.79</v>
      </c>
      <c r="D12" s="87">
        <v>1286.7012381429506</v>
      </c>
      <c r="E12" s="87">
        <f t="shared" si="0"/>
        <v>-112.91123814295065</v>
      </c>
    </row>
    <row r="13" spans="1:5">
      <c r="A13" s="3" t="s">
        <v>3</v>
      </c>
      <c r="B13" s="87">
        <v>1036.22</v>
      </c>
      <c r="C13" s="87">
        <v>111.2</v>
      </c>
      <c r="D13" s="87">
        <v>102.97486828559316</v>
      </c>
      <c r="E13" s="87">
        <f t="shared" si="0"/>
        <v>8.2251317144068423</v>
      </c>
    </row>
    <row r="14" spans="1:5">
      <c r="A14" s="3" t="s">
        <v>6</v>
      </c>
      <c r="B14" s="87">
        <v>4260</v>
      </c>
      <c r="C14" s="87">
        <v>457.16</v>
      </c>
      <c r="D14" s="87">
        <v>592.94314523540004</v>
      </c>
      <c r="E14" s="87">
        <f t="shared" si="0"/>
        <v>-135.78314523540001</v>
      </c>
    </row>
    <row r="15" spans="1:5">
      <c r="A15" s="3" t="s">
        <v>13</v>
      </c>
      <c r="B15" s="87">
        <v>33043.769999999997</v>
      </c>
      <c r="C15" s="87">
        <v>3546.1</v>
      </c>
      <c r="D15" s="87">
        <v>7714.1750991230001</v>
      </c>
      <c r="E15" s="87">
        <f t="shared" si="0"/>
        <v>-4168.0750991229997</v>
      </c>
    </row>
    <row r="16" spans="1:5">
      <c r="A16" s="3" t="s">
        <v>7</v>
      </c>
      <c r="B16" s="87">
        <v>46054.04</v>
      </c>
      <c r="C16" s="87">
        <v>4942.29</v>
      </c>
      <c r="D16" s="87">
        <v>18319.783852446799</v>
      </c>
      <c r="E16" s="87">
        <f t="shared" si="0"/>
        <v>-13377.493852446798</v>
      </c>
    </row>
    <row r="17" spans="1:5">
      <c r="A17" s="2" t="s">
        <v>10</v>
      </c>
      <c r="B17" s="87">
        <v>51226.28</v>
      </c>
      <c r="C17" s="87">
        <v>16202.83</v>
      </c>
      <c r="D17" s="87">
        <f>D18</f>
        <v>3000</v>
      </c>
      <c r="E17" s="87">
        <f t="shared" si="0"/>
        <v>13202.83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6640625" style="1" customWidth="1"/>
    <col min="3" max="3" width="12.77734375" customWidth="1"/>
    <col min="4" max="4" width="11.77734375" customWidth="1"/>
    <col min="5" max="5" width="13.21875" customWidth="1"/>
  </cols>
  <sheetData>
    <row r="1" spans="1:5" ht="77.25" customHeight="1">
      <c r="A1" s="90" t="s">
        <v>113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180989.74</v>
      </c>
      <c r="C4" s="87">
        <f>C5+C17</f>
        <v>48811.05</v>
      </c>
      <c r="D4" s="87">
        <f>D5+D17</f>
        <v>46190.052479093625</v>
      </c>
      <c r="E4" s="87">
        <f>C4-D4</f>
        <v>2620.9975209063778</v>
      </c>
    </row>
    <row r="5" spans="1:5">
      <c r="A5" s="2" t="s">
        <v>0</v>
      </c>
      <c r="B5" s="87">
        <f>SUM(B6:B16)</f>
        <v>140598.10999999999</v>
      </c>
      <c r="C5" s="87">
        <f>SUM(C6:C16)</f>
        <v>38740.730000000003</v>
      </c>
      <c r="D5" s="87">
        <f>SUM(D6:D16)</f>
        <v>43190.052479093625</v>
      </c>
      <c r="E5" s="87">
        <f t="shared" ref="E5:E17" si="0">C5-D5</f>
        <v>-4449.322479093622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28228.45</v>
      </c>
      <c r="C7" s="87">
        <v>7778.13</v>
      </c>
      <c r="D7" s="87">
        <v>7492.9172607807996</v>
      </c>
      <c r="E7" s="87">
        <f t="shared" si="0"/>
        <v>285.21273921920056</v>
      </c>
    </row>
    <row r="8" spans="1:5">
      <c r="A8" s="3" t="s">
        <v>1</v>
      </c>
      <c r="B8" s="87">
        <v>13944.18</v>
      </c>
      <c r="C8" s="87">
        <v>3842.21</v>
      </c>
      <c r="D8" s="87">
        <v>4150.2793941963</v>
      </c>
      <c r="E8" s="87">
        <f t="shared" si="0"/>
        <v>-308.06939419629998</v>
      </c>
    </row>
    <row r="9" spans="1:5">
      <c r="A9" s="3" t="s">
        <v>8</v>
      </c>
      <c r="B9" s="87">
        <v>15304.58</v>
      </c>
      <c r="C9" s="87">
        <v>4217.0600000000004</v>
      </c>
      <c r="D9" s="87">
        <v>3396.0175130062999</v>
      </c>
      <c r="E9" s="87">
        <f t="shared" si="0"/>
        <v>821.04248699370055</v>
      </c>
    </row>
    <row r="10" spans="1:5">
      <c r="A10" s="3" t="s">
        <v>9</v>
      </c>
      <c r="B10" s="87">
        <v>19929.97</v>
      </c>
      <c r="C10" s="87">
        <v>5491.55</v>
      </c>
      <c r="D10" s="87">
        <v>6101.6195390959001</v>
      </c>
      <c r="E10" s="87">
        <f t="shared" si="0"/>
        <v>-610.06953909589993</v>
      </c>
    </row>
    <row r="11" spans="1:5">
      <c r="A11" s="3" t="s">
        <v>5</v>
      </c>
      <c r="B11" s="87">
        <v>6870.06</v>
      </c>
      <c r="C11" s="87">
        <v>1892.99</v>
      </c>
      <c r="D11" s="87">
        <v>855.10695980577293</v>
      </c>
      <c r="E11" s="87">
        <f t="shared" si="0"/>
        <v>1037.8830401942271</v>
      </c>
    </row>
    <row r="12" spans="1:5">
      <c r="A12" s="3" t="s">
        <v>4</v>
      </c>
      <c r="B12" s="87">
        <v>6461.94</v>
      </c>
      <c r="C12" s="87">
        <v>1780.54</v>
      </c>
      <c r="D12" s="87">
        <v>1243.8511503333464</v>
      </c>
      <c r="E12" s="87">
        <f t="shared" si="0"/>
        <v>536.6888496666536</v>
      </c>
    </row>
    <row r="13" spans="1:5">
      <c r="A13" s="3" t="s">
        <v>3</v>
      </c>
      <c r="B13" s="87">
        <v>612.17999999999995</v>
      </c>
      <c r="C13" s="87">
        <v>168.68</v>
      </c>
      <c r="D13" s="87">
        <v>99.545570156846125</v>
      </c>
      <c r="E13" s="87">
        <f t="shared" si="0"/>
        <v>69.134429843153882</v>
      </c>
    </row>
    <row r="14" spans="1:5">
      <c r="A14" s="3" t="s">
        <v>6</v>
      </c>
      <c r="B14" s="87">
        <v>2516.75</v>
      </c>
      <c r="C14" s="87">
        <v>693.47</v>
      </c>
      <c r="D14" s="87">
        <v>950.16464738525997</v>
      </c>
      <c r="E14" s="87">
        <f t="shared" si="0"/>
        <v>-256.69464738525994</v>
      </c>
    </row>
    <row r="15" spans="1:5">
      <c r="A15" s="3" t="s">
        <v>13</v>
      </c>
      <c r="B15" s="87">
        <v>19521.849999999999</v>
      </c>
      <c r="C15" s="87">
        <v>5379.1</v>
      </c>
      <c r="D15" s="87">
        <v>6791.2298175266997</v>
      </c>
      <c r="E15" s="87">
        <f t="shared" si="0"/>
        <v>-1412.1298175266993</v>
      </c>
    </row>
    <row r="16" spans="1:5">
      <c r="A16" s="3" t="s">
        <v>7</v>
      </c>
      <c r="B16" s="87">
        <v>27208.15</v>
      </c>
      <c r="C16" s="87">
        <v>7497</v>
      </c>
      <c r="D16" s="87">
        <v>12109.3206268064</v>
      </c>
      <c r="E16" s="87">
        <f t="shared" si="0"/>
        <v>-4612.3206268064005</v>
      </c>
    </row>
    <row r="17" spans="1:5">
      <c r="A17" s="2" t="s">
        <v>10</v>
      </c>
      <c r="B17" s="87">
        <v>40391.629999999997</v>
      </c>
      <c r="C17" s="87">
        <v>10070.32</v>
      </c>
      <c r="D17" s="87">
        <f>D18</f>
        <v>3000</v>
      </c>
      <c r="E17" s="87">
        <f t="shared" si="0"/>
        <v>7070.32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9" sqref="D19"/>
    </sheetView>
  </sheetViews>
  <sheetFormatPr defaultRowHeight="14.4"/>
  <cols>
    <col min="1" max="1" width="74.33203125" customWidth="1"/>
    <col min="2" max="2" width="14.21875" style="1" customWidth="1"/>
    <col min="3" max="3" width="14.5546875" customWidth="1"/>
    <col min="4" max="4" width="12.5546875" customWidth="1"/>
    <col min="5" max="5" width="14.21875" customWidth="1"/>
  </cols>
  <sheetData>
    <row r="1" spans="1:5" ht="85.5" customHeight="1">
      <c r="A1" s="90" t="s">
        <v>114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46</v>
      </c>
      <c r="B4" s="87">
        <f>B5+B17</f>
        <v>65337.840000000004</v>
      </c>
      <c r="C4" s="87">
        <f>C5+C17</f>
        <v>22205.22</v>
      </c>
      <c r="D4" s="87">
        <f>D5+D17</f>
        <v>30448.747415314676</v>
      </c>
      <c r="E4" s="87">
        <f>C4-D4</f>
        <v>-8243.5274153146747</v>
      </c>
    </row>
    <row r="5" spans="1:5">
      <c r="A5" s="2" t="s">
        <v>0</v>
      </c>
      <c r="B5" s="87">
        <f>SUM(B6:B16)</f>
        <v>51615.47</v>
      </c>
      <c r="C5" s="87">
        <f>SUM(C6:C16)</f>
        <v>14884.65</v>
      </c>
      <c r="D5" s="87">
        <f>SUM(D6:D16)</f>
        <v>28448.747415314676</v>
      </c>
      <c r="E5" s="87">
        <f t="shared" ref="E5:E17" si="0">C5-D5</f>
        <v>-13564.097415314676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10363.049999999999</v>
      </c>
      <c r="C7" s="87">
        <v>2988.45</v>
      </c>
      <c r="D7" s="87">
        <v>4874.9900629256299</v>
      </c>
      <c r="E7" s="87">
        <f t="shared" si="0"/>
        <v>-1886.5400629256301</v>
      </c>
    </row>
    <row r="8" spans="1:5">
      <c r="A8" s="3" t="s">
        <v>1</v>
      </c>
      <c r="B8" s="87">
        <v>5119.1000000000004</v>
      </c>
      <c r="C8" s="87">
        <v>1476.22</v>
      </c>
      <c r="D8" s="87">
        <v>5179.1106731335603</v>
      </c>
      <c r="E8" s="87">
        <f t="shared" si="0"/>
        <v>-3702.8906731335601</v>
      </c>
    </row>
    <row r="9" spans="1:5">
      <c r="A9" s="3" t="s">
        <v>8</v>
      </c>
      <c r="B9" s="87">
        <v>5618.52</v>
      </c>
      <c r="C9" s="87">
        <v>1620.25</v>
      </c>
      <c r="D9" s="87">
        <v>1796.4376975165601</v>
      </c>
      <c r="E9" s="87">
        <f t="shared" si="0"/>
        <v>-176.18769751656009</v>
      </c>
    </row>
    <row r="10" spans="1:5">
      <c r="A10" s="3" t="s">
        <v>9</v>
      </c>
      <c r="B10" s="87">
        <v>7316.56</v>
      </c>
      <c r="C10" s="87">
        <v>2109.92</v>
      </c>
      <c r="D10" s="87">
        <v>3242.5947360482</v>
      </c>
      <c r="E10" s="87">
        <f t="shared" si="0"/>
        <v>-1132.6747360482</v>
      </c>
    </row>
    <row r="11" spans="1:5">
      <c r="A11" s="3" t="s">
        <v>5</v>
      </c>
      <c r="B11" s="87">
        <v>2522.09</v>
      </c>
      <c r="C11" s="87">
        <v>727.31</v>
      </c>
      <c r="D11" s="87">
        <v>433.83648695518133</v>
      </c>
      <c r="E11" s="87">
        <f t="shared" si="0"/>
        <v>293.47351304481862</v>
      </c>
    </row>
    <row r="12" spans="1:5">
      <c r="A12" s="3" t="s">
        <v>4</v>
      </c>
      <c r="B12" s="87">
        <v>2372.2600000000002</v>
      </c>
      <c r="C12" s="87">
        <v>684.1</v>
      </c>
      <c r="D12" s="87">
        <v>631.06492955963074</v>
      </c>
      <c r="E12" s="87">
        <f t="shared" si="0"/>
        <v>53.035070440369282</v>
      </c>
    </row>
    <row r="13" spans="1:5">
      <c r="A13" s="3" t="s">
        <v>3</v>
      </c>
      <c r="B13" s="87">
        <v>224.74</v>
      </c>
      <c r="C13" s="87">
        <v>64.81</v>
      </c>
      <c r="D13" s="87">
        <v>50.504208805183794</v>
      </c>
      <c r="E13" s="87">
        <f t="shared" si="0"/>
        <v>14.305791194816209</v>
      </c>
    </row>
    <row r="14" spans="1:5">
      <c r="A14" s="3" t="s">
        <v>6</v>
      </c>
      <c r="B14" s="87">
        <v>923.93</v>
      </c>
      <c r="C14" s="87">
        <v>266.44</v>
      </c>
      <c r="D14" s="87">
        <v>548.19242288445002</v>
      </c>
      <c r="E14" s="87">
        <f t="shared" si="0"/>
        <v>-281.75242288445003</v>
      </c>
    </row>
    <row r="15" spans="1:5">
      <c r="A15" s="3" t="s">
        <v>13</v>
      </c>
      <c r="B15" s="87">
        <v>7166.74</v>
      </c>
      <c r="C15" s="87">
        <v>2066.71</v>
      </c>
      <c r="D15" s="87">
        <v>3592.4668744185001</v>
      </c>
      <c r="E15" s="87">
        <f t="shared" si="0"/>
        <v>-1525.7568744185</v>
      </c>
    </row>
    <row r="16" spans="1:5">
      <c r="A16" s="3" t="s">
        <v>7</v>
      </c>
      <c r="B16" s="87">
        <v>9988.48</v>
      </c>
      <c r="C16" s="87">
        <v>2880.44</v>
      </c>
      <c r="D16" s="87">
        <v>8099.5493230677803</v>
      </c>
      <c r="E16" s="87">
        <f t="shared" si="0"/>
        <v>-5219.1093230677798</v>
      </c>
    </row>
    <row r="17" spans="1:5">
      <c r="A17" s="2" t="s">
        <v>10</v>
      </c>
      <c r="B17" s="87">
        <v>13722.37</v>
      </c>
      <c r="C17" s="87">
        <v>7320.57</v>
      </c>
      <c r="D17" s="87">
        <f>D18</f>
        <v>2000</v>
      </c>
      <c r="E17" s="87">
        <f t="shared" si="0"/>
        <v>5320.57</v>
      </c>
    </row>
    <row r="18" spans="1:5">
      <c r="A18" s="30" t="s">
        <v>70</v>
      </c>
      <c r="B18" s="87"/>
      <c r="C18" s="87"/>
      <c r="D18" s="87">
        <v>2000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5.77734375" style="1" customWidth="1"/>
    <col min="3" max="3" width="15.109375" customWidth="1"/>
    <col min="4" max="4" width="13.44140625" customWidth="1"/>
    <col min="5" max="5" width="13.88671875" customWidth="1"/>
  </cols>
  <sheetData>
    <row r="1" spans="1:5" ht="67.5" customHeight="1">
      <c r="A1" s="90" t="s">
        <v>115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165443.78000000003</v>
      </c>
      <c r="C4" s="87">
        <f>C5+C17</f>
        <v>39969.909999999996</v>
      </c>
      <c r="D4" s="87">
        <f>D5+D17</f>
        <v>48246.034195537301</v>
      </c>
      <c r="E4" s="87">
        <f>C4-D4</f>
        <v>-8276.1241955373043</v>
      </c>
    </row>
    <row r="5" spans="1:5">
      <c r="A5" s="2" t="s">
        <v>0</v>
      </c>
      <c r="B5" s="87">
        <f>SUM(B6:B16)</f>
        <v>129384.24000000002</v>
      </c>
      <c r="C5" s="87">
        <f>SUM(C6:C16)</f>
        <v>31920.739999999998</v>
      </c>
      <c r="D5" s="87">
        <f>SUM(D6:D16)</f>
        <v>45246.034195537301</v>
      </c>
      <c r="E5" s="87">
        <f t="shared" ref="E5:E17" si="0">C5-D5</f>
        <v>-13325.294195537303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25977</v>
      </c>
      <c r="C7" s="87">
        <v>6408.85</v>
      </c>
      <c r="D7" s="87">
        <v>7501.3455514387997</v>
      </c>
      <c r="E7" s="87">
        <f t="shared" si="0"/>
        <v>-1092.4955514387993</v>
      </c>
    </row>
    <row r="8" spans="1:5">
      <c r="A8" s="3" t="s">
        <v>1</v>
      </c>
      <c r="B8" s="87">
        <v>12832.01</v>
      </c>
      <c r="C8" s="87">
        <v>3165.82</v>
      </c>
      <c r="D8" s="87">
        <v>4157.0971631167004</v>
      </c>
      <c r="E8" s="87">
        <f t="shared" si="0"/>
        <v>-991.27716311670019</v>
      </c>
    </row>
    <row r="9" spans="1:5">
      <c r="A9" s="3" t="s">
        <v>8</v>
      </c>
      <c r="B9" s="87">
        <v>14083.92</v>
      </c>
      <c r="C9" s="87">
        <v>3474.68</v>
      </c>
      <c r="D9" s="87">
        <v>3402.4718697940002</v>
      </c>
      <c r="E9" s="87">
        <f t="shared" si="0"/>
        <v>72.208130205999623</v>
      </c>
    </row>
    <row r="10" spans="1:5">
      <c r="A10" s="3" t="s">
        <v>9</v>
      </c>
      <c r="B10" s="87">
        <v>18340.39</v>
      </c>
      <c r="C10" s="87">
        <v>4524.8100000000004</v>
      </c>
      <c r="D10" s="87">
        <v>6114.1956024729998</v>
      </c>
      <c r="E10" s="87">
        <f t="shared" si="0"/>
        <v>-1589.3856024729994</v>
      </c>
    </row>
    <row r="11" spans="1:5">
      <c r="A11" s="3" t="s">
        <v>5</v>
      </c>
      <c r="B11" s="87">
        <v>6322.11</v>
      </c>
      <c r="C11" s="87">
        <v>1559.75</v>
      </c>
      <c r="D11" s="87">
        <v>855.51896026821851</v>
      </c>
      <c r="E11" s="87">
        <f t="shared" si="0"/>
        <v>704.23103973178149</v>
      </c>
    </row>
    <row r="12" spans="1:5">
      <c r="A12" s="3" t="s">
        <v>4</v>
      </c>
      <c r="B12" s="87">
        <v>5946.54</v>
      </c>
      <c r="C12" s="87">
        <v>1467.09</v>
      </c>
      <c r="D12" s="87">
        <v>1244.4504522607533</v>
      </c>
      <c r="E12" s="87">
        <f t="shared" si="0"/>
        <v>222.63954773924661</v>
      </c>
    </row>
    <row r="13" spans="1:5">
      <c r="A13" s="3" t="s">
        <v>3</v>
      </c>
      <c r="B13" s="87">
        <v>563.36</v>
      </c>
      <c r="C13" s="87">
        <v>138.99</v>
      </c>
      <c r="D13" s="87">
        <v>99.593532368436996</v>
      </c>
      <c r="E13" s="87">
        <f t="shared" si="0"/>
        <v>39.396467631563013</v>
      </c>
    </row>
    <row r="14" spans="1:5">
      <c r="A14" s="3" t="s">
        <v>6</v>
      </c>
      <c r="B14" s="87">
        <v>2316.02</v>
      </c>
      <c r="C14" s="87">
        <v>571.39</v>
      </c>
      <c r="D14" s="87">
        <v>954.95875225028999</v>
      </c>
      <c r="E14" s="87">
        <f t="shared" si="0"/>
        <v>-383.56875225029</v>
      </c>
    </row>
    <row r="15" spans="1:5">
      <c r="A15" s="3" t="s">
        <v>13</v>
      </c>
      <c r="B15" s="87">
        <v>17964.82</v>
      </c>
      <c r="C15" s="87">
        <v>4432.1499999999996</v>
      </c>
      <c r="D15" s="87">
        <v>6804.1381431434002</v>
      </c>
      <c r="E15" s="87">
        <f t="shared" si="0"/>
        <v>-2371.9881431434005</v>
      </c>
    </row>
    <row r="16" spans="1:5">
      <c r="A16" s="3" t="s">
        <v>7</v>
      </c>
      <c r="B16" s="87">
        <v>25038.07</v>
      </c>
      <c r="C16" s="87">
        <v>6177.21</v>
      </c>
      <c r="D16" s="87">
        <v>14112.264168423701</v>
      </c>
      <c r="E16" s="87">
        <f t="shared" si="0"/>
        <v>-7935.0541684237005</v>
      </c>
    </row>
    <row r="17" spans="1:5">
      <c r="A17" s="2" t="s">
        <v>10</v>
      </c>
      <c r="B17" s="87">
        <v>36059.54</v>
      </c>
      <c r="C17" s="87">
        <v>8049.17</v>
      </c>
      <c r="D17" s="87">
        <f>D18</f>
        <v>3000</v>
      </c>
      <c r="E17" s="87">
        <f t="shared" si="0"/>
        <v>5049.17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6640625" style="1" customWidth="1"/>
    <col min="3" max="3" width="11" customWidth="1"/>
    <col min="4" max="4" width="13.5546875" customWidth="1"/>
    <col min="5" max="5" width="13.33203125" customWidth="1"/>
  </cols>
  <sheetData>
    <row r="1" spans="1:5" ht="78.75" customHeight="1">
      <c r="A1" s="90" t="s">
        <v>116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46849.54</v>
      </c>
      <c r="C4" s="87">
        <f>C5+C17</f>
        <v>27048.510000000002</v>
      </c>
      <c r="D4" s="87">
        <f>D5+D17</f>
        <v>30448.747415314683</v>
      </c>
      <c r="E4" s="87">
        <f>C4-D4</f>
        <v>-3400.2374153146811</v>
      </c>
    </row>
    <row r="5" spans="1:5">
      <c r="A5" s="2" t="s">
        <v>0</v>
      </c>
      <c r="B5" s="87">
        <f>SUM(B6:B16)</f>
        <v>36456.29</v>
      </c>
      <c r="C5" s="87">
        <f>SUM(C6:C16)</f>
        <v>22502.65</v>
      </c>
      <c r="D5" s="87">
        <f>SUM(D6:D16)</f>
        <v>28448.747415314683</v>
      </c>
      <c r="E5" s="87">
        <f t="shared" ref="E5:E17" si="0">C5-D5</f>
        <v>-5946.0974153146817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7319.42</v>
      </c>
      <c r="C7" s="87">
        <v>4517.95</v>
      </c>
      <c r="D7" s="87">
        <v>4874.9900629256299</v>
      </c>
      <c r="E7" s="87">
        <f t="shared" si="0"/>
        <v>-357.04006292563008</v>
      </c>
    </row>
    <row r="8" spans="1:5">
      <c r="A8" s="3" t="s">
        <v>1</v>
      </c>
      <c r="B8" s="87">
        <v>3615.62</v>
      </c>
      <c r="C8" s="87">
        <v>2231.7600000000002</v>
      </c>
      <c r="D8" s="87">
        <v>7179.110673133564</v>
      </c>
      <c r="E8" s="87">
        <f t="shared" si="0"/>
        <v>-4947.3506731335638</v>
      </c>
    </row>
    <row r="9" spans="1:5">
      <c r="A9" s="3" t="s">
        <v>8</v>
      </c>
      <c r="B9" s="87">
        <v>3968.36</v>
      </c>
      <c r="C9" s="87">
        <v>2449.4899999999998</v>
      </c>
      <c r="D9" s="87">
        <v>3796.4376975165601</v>
      </c>
      <c r="E9" s="87">
        <f t="shared" si="0"/>
        <v>-1346.9476975165603</v>
      </c>
    </row>
    <row r="10" spans="1:5">
      <c r="A10" s="3" t="s">
        <v>9</v>
      </c>
      <c r="B10" s="87">
        <v>5167.96</v>
      </c>
      <c r="C10" s="87">
        <v>3189.78</v>
      </c>
      <c r="D10" s="87">
        <v>3242.5947360482</v>
      </c>
      <c r="E10" s="87">
        <f t="shared" si="0"/>
        <v>-52.814736048199848</v>
      </c>
    </row>
    <row r="11" spans="1:5">
      <c r="A11" s="3" t="s">
        <v>5</v>
      </c>
      <c r="B11" s="87">
        <v>1781.35</v>
      </c>
      <c r="C11" s="87">
        <v>1099.55</v>
      </c>
      <c r="D11" s="87">
        <v>433.83648695518133</v>
      </c>
      <c r="E11" s="87">
        <f t="shared" si="0"/>
        <v>665.71351304481868</v>
      </c>
    </row>
    <row r="12" spans="1:5">
      <c r="A12" s="3" t="s">
        <v>4</v>
      </c>
      <c r="B12" s="87">
        <v>1675.53</v>
      </c>
      <c r="C12" s="87">
        <v>1034.23</v>
      </c>
      <c r="D12" s="87">
        <v>631.06492955963074</v>
      </c>
      <c r="E12" s="87">
        <f t="shared" si="0"/>
        <v>403.16507044036928</v>
      </c>
    </row>
    <row r="13" spans="1:5">
      <c r="A13" s="3" t="s">
        <v>3</v>
      </c>
      <c r="B13" s="87">
        <v>158.72999999999999</v>
      </c>
      <c r="C13" s="87">
        <v>97.98</v>
      </c>
      <c r="D13" s="87">
        <v>50.504208805183794</v>
      </c>
      <c r="E13" s="87">
        <f t="shared" si="0"/>
        <v>47.47579119481621</v>
      </c>
    </row>
    <row r="14" spans="1:5">
      <c r="A14" s="3" t="s">
        <v>6</v>
      </c>
      <c r="B14" s="87">
        <v>652.58000000000004</v>
      </c>
      <c r="C14" s="87">
        <v>402.8</v>
      </c>
      <c r="D14" s="87">
        <v>548.19242288445002</v>
      </c>
      <c r="E14" s="87">
        <f t="shared" si="0"/>
        <v>-145.39242288445001</v>
      </c>
    </row>
    <row r="15" spans="1:5">
      <c r="A15" s="3" t="s">
        <v>13</v>
      </c>
      <c r="B15" s="87">
        <v>5061.87</v>
      </c>
      <c r="C15" s="87">
        <v>3124.46</v>
      </c>
      <c r="D15" s="87">
        <v>3592.4668744185001</v>
      </c>
      <c r="E15" s="87">
        <f t="shared" si="0"/>
        <v>-468.00687441850005</v>
      </c>
    </row>
    <row r="16" spans="1:5">
      <c r="A16" s="3" t="s">
        <v>7</v>
      </c>
      <c r="B16" s="87">
        <v>7054.87</v>
      </c>
      <c r="C16" s="87">
        <v>4354.6499999999996</v>
      </c>
      <c r="D16" s="87">
        <v>4099.5493230677803</v>
      </c>
      <c r="E16" s="87">
        <f t="shared" si="0"/>
        <v>255.10067693221936</v>
      </c>
    </row>
    <row r="17" spans="1:5">
      <c r="A17" s="2" t="s">
        <v>10</v>
      </c>
      <c r="B17" s="87">
        <v>10393.25</v>
      </c>
      <c r="C17" s="87">
        <v>4545.8599999999997</v>
      </c>
      <c r="D17" s="87">
        <f>D18</f>
        <v>2000</v>
      </c>
      <c r="E17" s="87">
        <f t="shared" si="0"/>
        <v>2545.8599999999997</v>
      </c>
    </row>
    <row r="18" spans="1:5">
      <c r="A18" s="30" t="s">
        <v>70</v>
      </c>
      <c r="B18" s="87"/>
      <c r="C18" s="87"/>
      <c r="D18" s="87">
        <v>2000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2" style="1" customWidth="1"/>
    <col min="3" max="3" width="12.5546875" customWidth="1"/>
    <col min="4" max="4" width="12.33203125" customWidth="1"/>
    <col min="5" max="5" width="14.77734375" customWidth="1"/>
  </cols>
  <sheetData>
    <row r="1" spans="1:5" ht="74.25" customHeight="1">
      <c r="A1" s="90" t="s">
        <v>117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117086.31000000001</v>
      </c>
      <c r="C4" s="87">
        <f>C5+C17</f>
        <v>32550.6</v>
      </c>
      <c r="D4" s="87">
        <f>D5+D17</f>
        <v>40714.207889321333</v>
      </c>
      <c r="E4" s="87">
        <f>C4-D4</f>
        <v>-8163.6078893213344</v>
      </c>
    </row>
    <row r="5" spans="1:5">
      <c r="A5" s="2" t="s">
        <v>0</v>
      </c>
      <c r="B5" s="87">
        <f>SUM(B6:B16)</f>
        <v>92064.82</v>
      </c>
      <c r="C5" s="87">
        <f>SUM(C6:C16)</f>
        <v>24757.859999999997</v>
      </c>
      <c r="D5" s="87">
        <f>SUM(D6:D16)</f>
        <v>37714.207889321333</v>
      </c>
      <c r="E5" s="87">
        <f t="shared" ref="E5:E17" si="0">C5-D5</f>
        <v>-12956.347889321336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18484.23</v>
      </c>
      <c r="C7" s="87">
        <v>4970.74</v>
      </c>
      <c r="D7" s="87">
        <v>7421.2767901873003</v>
      </c>
      <c r="E7" s="87">
        <f t="shared" si="0"/>
        <v>-2450.5367901873005</v>
      </c>
    </row>
    <row r="8" spans="1:5">
      <c r="A8" s="3" t="s">
        <v>1</v>
      </c>
      <c r="B8" s="87">
        <v>9130.76</v>
      </c>
      <c r="C8" s="87">
        <v>2455.42</v>
      </c>
      <c r="D8" s="87">
        <v>4092.3283583733</v>
      </c>
      <c r="E8" s="87">
        <f t="shared" si="0"/>
        <v>-1636.9083583733</v>
      </c>
    </row>
    <row r="9" spans="1:5">
      <c r="A9" s="3" t="s">
        <v>8</v>
      </c>
      <c r="B9" s="87">
        <v>10021.57</v>
      </c>
      <c r="C9" s="87">
        <v>2694.98</v>
      </c>
      <c r="D9" s="87">
        <v>3341.1554803102999</v>
      </c>
      <c r="E9" s="87">
        <f t="shared" si="0"/>
        <v>-646.17548031029992</v>
      </c>
    </row>
    <row r="10" spans="1:5">
      <c r="A10" s="3" t="s">
        <v>9</v>
      </c>
      <c r="B10" s="87">
        <v>13050.31</v>
      </c>
      <c r="C10" s="87">
        <v>3509.46</v>
      </c>
      <c r="D10" s="87">
        <v>2994.7230003908999</v>
      </c>
      <c r="E10" s="87">
        <f t="shared" si="0"/>
        <v>514.73699960910017</v>
      </c>
    </row>
    <row r="11" spans="1:5">
      <c r="A11" s="3" t="s">
        <v>5</v>
      </c>
      <c r="B11" s="87">
        <v>4498.57</v>
      </c>
      <c r="C11" s="87">
        <v>1209.75</v>
      </c>
      <c r="D11" s="87">
        <v>851.60495587498554</v>
      </c>
      <c r="E11" s="87">
        <f t="shared" si="0"/>
        <v>358.14504412501446</v>
      </c>
    </row>
    <row r="12" spans="1:5">
      <c r="A12" s="3" t="s">
        <v>4</v>
      </c>
      <c r="B12" s="87">
        <v>4231.33</v>
      </c>
      <c r="C12" s="87">
        <v>1137.8800000000001</v>
      </c>
      <c r="D12" s="87">
        <v>1238.7570839503862</v>
      </c>
      <c r="E12" s="87">
        <f t="shared" si="0"/>
        <v>-100.87708395038612</v>
      </c>
    </row>
    <row r="13" spans="1:5">
      <c r="A13" s="3" t="s">
        <v>3</v>
      </c>
      <c r="B13" s="87">
        <v>400.86</v>
      </c>
      <c r="C13" s="87">
        <v>107.8</v>
      </c>
      <c r="D13" s="87">
        <v>99.137891358323742</v>
      </c>
      <c r="E13" s="87">
        <f t="shared" si="0"/>
        <v>8.6621086416762552</v>
      </c>
    </row>
    <row r="14" spans="1:5">
      <c r="A14" s="3" t="s">
        <v>6</v>
      </c>
      <c r="B14" s="87">
        <v>1647.99</v>
      </c>
      <c r="C14" s="87">
        <v>443.17</v>
      </c>
      <c r="D14" s="87">
        <v>909.41475603243998</v>
      </c>
      <c r="E14" s="87">
        <f t="shared" si="0"/>
        <v>-466.24475603243997</v>
      </c>
    </row>
    <row r="15" spans="1:5">
      <c r="A15" s="3" t="s">
        <v>13</v>
      </c>
      <c r="B15" s="87">
        <v>12783.07</v>
      </c>
      <c r="C15" s="87">
        <v>3437.59</v>
      </c>
      <c r="D15" s="87">
        <v>3681.5090497844999</v>
      </c>
      <c r="E15" s="87">
        <f t="shared" si="0"/>
        <v>-243.91904978449975</v>
      </c>
    </row>
    <row r="16" spans="1:5">
      <c r="A16" s="3" t="s">
        <v>7</v>
      </c>
      <c r="B16" s="87">
        <v>17816.13</v>
      </c>
      <c r="C16" s="87">
        <v>4791.07</v>
      </c>
      <c r="D16" s="87">
        <v>13084.300523058901</v>
      </c>
      <c r="E16" s="87">
        <f t="shared" si="0"/>
        <v>-8293.2305230589009</v>
      </c>
    </row>
    <row r="17" spans="1:5">
      <c r="A17" s="2" t="s">
        <v>10</v>
      </c>
      <c r="B17" s="87">
        <v>25021.49</v>
      </c>
      <c r="C17" s="87">
        <v>7792.74</v>
      </c>
      <c r="D17" s="87">
        <f>D18</f>
        <v>3000</v>
      </c>
      <c r="E17" s="87">
        <f t="shared" si="0"/>
        <v>4792.74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5546875" style="1" customWidth="1"/>
    <col min="3" max="3" width="13.33203125" customWidth="1"/>
    <col min="4" max="4" width="12.44140625" customWidth="1"/>
    <col min="5" max="5" width="13.5546875" customWidth="1"/>
  </cols>
  <sheetData>
    <row r="1" spans="1:5" ht="75.75" customHeight="1">
      <c r="A1" s="90" t="s">
        <v>118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184106.32</v>
      </c>
      <c r="C4" s="87">
        <f>C5+C17</f>
        <v>57757.100000000006</v>
      </c>
      <c r="D4" s="87">
        <f>D5+D17</f>
        <v>57872.886741300405</v>
      </c>
      <c r="E4" s="87">
        <f>C4-D4</f>
        <v>-115.78674130039872</v>
      </c>
    </row>
    <row r="5" spans="1:5">
      <c r="A5" s="2" t="s">
        <v>0</v>
      </c>
      <c r="B5" s="87">
        <f>SUM(B6:B16)</f>
        <v>143852.18000000002</v>
      </c>
      <c r="C5" s="87">
        <f>SUM(C6:C16)</f>
        <v>45961.770000000004</v>
      </c>
      <c r="D5" s="87">
        <f>SUM(D6:D16)</f>
        <v>52872.886741300405</v>
      </c>
      <c r="E5" s="87">
        <f t="shared" ref="E5:E17" si="0">C5-D5</f>
        <v>-6911.1167413004005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28881.79</v>
      </c>
      <c r="C7" s="87">
        <v>9227.93</v>
      </c>
      <c r="D7" s="87">
        <v>6327.8729430806998</v>
      </c>
      <c r="E7" s="87">
        <f t="shared" si="0"/>
        <v>2900.0570569193005</v>
      </c>
    </row>
    <row r="8" spans="1:5">
      <c r="A8" s="3" t="s">
        <v>1</v>
      </c>
      <c r="B8" s="87">
        <v>14266.91</v>
      </c>
      <c r="C8" s="87">
        <v>4558.38</v>
      </c>
      <c r="D8" s="87">
        <v>1297.0056649582</v>
      </c>
      <c r="E8" s="87">
        <f t="shared" si="0"/>
        <v>3261.3743350417999</v>
      </c>
    </row>
    <row r="9" spans="1:5">
      <c r="A9" s="3" t="s">
        <v>8</v>
      </c>
      <c r="B9" s="87">
        <v>15658.8</v>
      </c>
      <c r="C9" s="87">
        <v>5003.1000000000004</v>
      </c>
      <c r="D9" s="87">
        <v>5161.7970157809996</v>
      </c>
      <c r="E9" s="87">
        <f t="shared" si="0"/>
        <v>-158.69701578099921</v>
      </c>
    </row>
    <row r="10" spans="1:5">
      <c r="A10" s="3" t="s">
        <v>9</v>
      </c>
      <c r="B10" s="87">
        <v>20391.240000000002</v>
      </c>
      <c r="C10" s="87">
        <v>6515.14</v>
      </c>
      <c r="D10" s="87">
        <v>9284.4779741030998</v>
      </c>
      <c r="E10" s="87">
        <f t="shared" si="0"/>
        <v>-2769.3379741030994</v>
      </c>
    </row>
    <row r="11" spans="1:5">
      <c r="A11" s="3" t="s">
        <v>5</v>
      </c>
      <c r="B11" s="87">
        <v>7029.06</v>
      </c>
      <c r="C11" s="87">
        <v>2245.83</v>
      </c>
      <c r="D11" s="87">
        <v>1286.9864445643377</v>
      </c>
      <c r="E11" s="87">
        <f t="shared" si="0"/>
        <v>958.84355543566221</v>
      </c>
    </row>
    <row r="12" spans="1:5">
      <c r="A12" s="3" t="s">
        <v>4</v>
      </c>
      <c r="B12" s="87">
        <v>6611.49</v>
      </c>
      <c r="C12" s="87">
        <v>2112.42</v>
      </c>
      <c r="D12" s="87">
        <v>1872.0693957377935</v>
      </c>
      <c r="E12" s="87">
        <f t="shared" si="0"/>
        <v>240.35060426220662</v>
      </c>
    </row>
    <row r="13" spans="1:5">
      <c r="A13" s="3" t="s">
        <v>3</v>
      </c>
      <c r="B13" s="87">
        <v>626.35</v>
      </c>
      <c r="C13" s="87">
        <v>200.12</v>
      </c>
      <c r="D13" s="87">
        <v>149.82195845697331</v>
      </c>
      <c r="E13" s="87">
        <f t="shared" si="0"/>
        <v>50.298041543026699</v>
      </c>
    </row>
    <row r="14" spans="1:5">
      <c r="A14" s="3" t="s">
        <v>6</v>
      </c>
      <c r="B14" s="87">
        <v>2575</v>
      </c>
      <c r="C14" s="87">
        <v>822.73</v>
      </c>
      <c r="D14" s="87">
        <v>4975.5850721608003</v>
      </c>
      <c r="E14" s="87">
        <f t="shared" si="0"/>
        <v>-4152.8550721608008</v>
      </c>
    </row>
    <row r="15" spans="1:5">
      <c r="A15" s="3" t="s">
        <v>13</v>
      </c>
      <c r="B15" s="87">
        <v>19973.669999999998</v>
      </c>
      <c r="C15" s="87">
        <v>6381.73</v>
      </c>
      <c r="D15" s="87">
        <v>6322.3821452657003</v>
      </c>
      <c r="E15" s="87">
        <f t="shared" si="0"/>
        <v>59.34785473429929</v>
      </c>
    </row>
    <row r="16" spans="1:5">
      <c r="A16" s="3" t="s">
        <v>7</v>
      </c>
      <c r="B16" s="87">
        <v>27837.87</v>
      </c>
      <c r="C16" s="87">
        <v>8894.39</v>
      </c>
      <c r="D16" s="87">
        <v>16194.8881271918</v>
      </c>
      <c r="E16" s="87">
        <f t="shared" si="0"/>
        <v>-7300.4981271918004</v>
      </c>
    </row>
    <row r="17" spans="1:5">
      <c r="A17" s="2" t="s">
        <v>10</v>
      </c>
      <c r="B17" s="87">
        <v>40254.14</v>
      </c>
      <c r="C17" s="87">
        <v>11795.33</v>
      </c>
      <c r="D17" s="87">
        <f>D18</f>
        <v>5000</v>
      </c>
      <c r="E17" s="87">
        <f t="shared" si="0"/>
        <v>6795.33</v>
      </c>
    </row>
    <row r="18" spans="1:5">
      <c r="A18" s="30" t="s">
        <v>70</v>
      </c>
      <c r="B18" s="87"/>
      <c r="C18" s="87"/>
      <c r="D18" s="87">
        <v>5000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5" sqref="A5"/>
    </sheetView>
  </sheetViews>
  <sheetFormatPr defaultRowHeight="14.4"/>
  <cols>
    <col min="1" max="1" width="74.33203125" customWidth="1"/>
    <col min="2" max="2" width="13.77734375" style="1" customWidth="1"/>
    <col min="3" max="3" width="12.77734375" customWidth="1"/>
    <col min="4" max="4" width="12.109375" customWidth="1"/>
    <col min="5" max="5" width="12.33203125" customWidth="1"/>
  </cols>
  <sheetData>
    <row r="1" spans="1:5" ht="58.5" customHeight="1">
      <c r="A1" s="90" t="s">
        <v>41</v>
      </c>
      <c r="B1" s="90"/>
      <c r="C1" s="90"/>
      <c r="D1" s="90"/>
      <c r="E1" s="90"/>
    </row>
    <row r="2" spans="1:5" ht="14.4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11">
        <f>B5+B17</f>
        <v>272217.37</v>
      </c>
      <c r="C4" s="11">
        <f>C5+C17</f>
        <v>183086.85</v>
      </c>
      <c r="D4" s="11">
        <f>D5+D17</f>
        <v>230040.14184747013</v>
      </c>
      <c r="E4" s="11">
        <f>C4-D4</f>
        <v>-46953.291847470129</v>
      </c>
    </row>
    <row r="5" spans="1:5">
      <c r="A5" s="2" t="s">
        <v>0</v>
      </c>
      <c r="B5" s="11">
        <f>SUM(B6:B16)</f>
        <v>220313.74</v>
      </c>
      <c r="C5" s="11">
        <f>SUM(C6:C16)</f>
        <v>154214.12</v>
      </c>
      <c r="D5" s="11">
        <f>SUM(D6:D16)</f>
        <v>194040.14184747013</v>
      </c>
      <c r="E5" s="11">
        <f t="shared" ref="E5:E17" si="0">C5-D5</f>
        <v>-39826.02184747014</v>
      </c>
    </row>
    <row r="6" spans="1:5">
      <c r="A6" s="3"/>
      <c r="B6" s="11"/>
      <c r="C6" s="11"/>
      <c r="D6" s="11"/>
      <c r="E6" s="11">
        <f t="shared" si="0"/>
        <v>0</v>
      </c>
    </row>
    <row r="7" spans="1:5">
      <c r="A7" s="3" t="s">
        <v>2</v>
      </c>
      <c r="B7" s="11">
        <v>34949.1</v>
      </c>
      <c r="C7" s="11">
        <v>25573.93</v>
      </c>
      <c r="D7" s="11">
        <v>28373.6736345469</v>
      </c>
      <c r="E7" s="11">
        <f t="shared" si="0"/>
        <v>-2799.7436345468996</v>
      </c>
    </row>
    <row r="8" spans="1:5">
      <c r="A8" s="3" t="s">
        <v>1</v>
      </c>
      <c r="B8" s="11">
        <v>28362.54</v>
      </c>
      <c r="C8" s="11">
        <v>20754.23</v>
      </c>
      <c r="D8" s="11">
        <v>24862.736246373399</v>
      </c>
      <c r="E8" s="11">
        <f t="shared" si="0"/>
        <v>-4108.5062463733993</v>
      </c>
    </row>
    <row r="9" spans="1:5">
      <c r="A9" s="3" t="s">
        <v>8</v>
      </c>
      <c r="B9" s="11">
        <v>18281.07</v>
      </c>
      <c r="C9" s="11">
        <v>13377.13</v>
      </c>
      <c r="D9" s="11">
        <v>14070.497797327725</v>
      </c>
      <c r="E9" s="11">
        <f t="shared" si="0"/>
        <v>-693.36779732772629</v>
      </c>
    </row>
    <row r="10" spans="1:5">
      <c r="A10" s="3" t="s">
        <v>9</v>
      </c>
      <c r="B10" s="11">
        <v>31454.19</v>
      </c>
      <c r="C10" s="11">
        <v>23016.54</v>
      </c>
      <c r="D10" s="11">
        <v>27415.818161999086</v>
      </c>
      <c r="E10" s="11">
        <f t="shared" si="0"/>
        <v>-4399.2781619990856</v>
      </c>
    </row>
    <row r="11" spans="1:5">
      <c r="A11" s="3" t="s">
        <v>5</v>
      </c>
      <c r="B11" s="11">
        <v>13845.22</v>
      </c>
      <c r="C11" s="11">
        <v>10131.209999999999</v>
      </c>
      <c r="D11" s="11">
        <v>898.1610081313346</v>
      </c>
      <c r="E11" s="11">
        <f t="shared" si="0"/>
        <v>9233.0489918686653</v>
      </c>
    </row>
    <row r="12" spans="1:5">
      <c r="A12" s="3" t="s">
        <v>4</v>
      </c>
      <c r="B12" s="11">
        <v>11963.34</v>
      </c>
      <c r="C12" s="11">
        <v>1754.15</v>
      </c>
      <c r="D12" s="11">
        <v>1306.4782017473835</v>
      </c>
      <c r="E12" s="11">
        <f t="shared" si="0"/>
        <v>447.67179825261655</v>
      </c>
    </row>
    <row r="13" spans="1:5">
      <c r="A13" s="3" t="s">
        <v>3</v>
      </c>
      <c r="B13" s="11">
        <v>940.94</v>
      </c>
      <c r="C13" s="11">
        <v>688.53</v>
      </c>
      <c r="D13" s="11">
        <v>104.55762126809181</v>
      </c>
      <c r="E13" s="11">
        <f t="shared" si="0"/>
        <v>583.97237873190818</v>
      </c>
    </row>
    <row r="14" spans="1:5">
      <c r="A14" s="3" t="s">
        <v>6</v>
      </c>
      <c r="B14" s="11">
        <v>5645.62</v>
      </c>
      <c r="C14" s="11">
        <v>4131.17</v>
      </c>
      <c r="D14" s="11">
        <v>15451.1486057817</v>
      </c>
      <c r="E14" s="11">
        <f t="shared" si="0"/>
        <v>-11319.9786057817</v>
      </c>
    </row>
    <row r="15" spans="1:5">
      <c r="A15" s="3" t="s">
        <v>13</v>
      </c>
      <c r="B15" s="11">
        <v>34142.58</v>
      </c>
      <c r="C15" s="11">
        <v>24983.759999999998</v>
      </c>
      <c r="D15" s="11">
        <v>44140.1498444752</v>
      </c>
      <c r="E15" s="11">
        <f t="shared" si="0"/>
        <v>-19156.389844475201</v>
      </c>
    </row>
    <row r="16" spans="1:5">
      <c r="A16" s="3" t="s">
        <v>7</v>
      </c>
      <c r="B16" s="11">
        <v>40729.14</v>
      </c>
      <c r="C16" s="11">
        <v>29803.47</v>
      </c>
      <c r="D16" s="11">
        <v>37416.920725819298</v>
      </c>
      <c r="E16" s="11">
        <f t="shared" si="0"/>
        <v>-7613.4507258192971</v>
      </c>
    </row>
    <row r="17" spans="1:5">
      <c r="A17" s="2" t="s">
        <v>10</v>
      </c>
      <c r="B17" s="11">
        <v>51903.63</v>
      </c>
      <c r="C17" s="11">
        <v>28872.73</v>
      </c>
      <c r="D17" s="11">
        <f>D18+D19+D20</f>
        <v>36000</v>
      </c>
      <c r="E17" s="11">
        <f t="shared" si="0"/>
        <v>-7127.27</v>
      </c>
    </row>
    <row r="18" spans="1:5">
      <c r="A18" s="83" t="s">
        <v>20</v>
      </c>
      <c r="B18" s="11"/>
      <c r="C18" s="11"/>
      <c r="D18" s="11">
        <v>31000</v>
      </c>
      <c r="E18" s="11"/>
    </row>
    <row r="19" spans="1:5">
      <c r="A19" s="83" t="s">
        <v>33</v>
      </c>
      <c r="B19" s="11"/>
      <c r="C19" s="11"/>
      <c r="D19" s="11">
        <v>500</v>
      </c>
      <c r="E19" s="11"/>
    </row>
    <row r="20" spans="1:5">
      <c r="A20" s="83" t="s">
        <v>36</v>
      </c>
      <c r="B20" s="11"/>
      <c r="C20" s="11"/>
      <c r="D20" s="11">
        <v>4500</v>
      </c>
      <c r="E20" s="11"/>
    </row>
  </sheetData>
  <mergeCells count="1">
    <mergeCell ref="A1:E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6640625" style="1" customWidth="1"/>
    <col min="3" max="3" width="13.5546875" customWidth="1"/>
    <col min="4" max="4" width="12.6640625" customWidth="1"/>
    <col min="5" max="5" width="13.44140625" customWidth="1"/>
  </cols>
  <sheetData>
    <row r="1" spans="1:5" ht="69.75" customHeight="1">
      <c r="A1" s="90" t="s">
        <v>119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111639.49999999999</v>
      </c>
      <c r="C4" s="87">
        <f>C5+C17</f>
        <v>50614.840000000011</v>
      </c>
      <c r="D4" s="87">
        <f>D5+D17</f>
        <v>49972.450146441166</v>
      </c>
      <c r="E4" s="87">
        <f>C4-D4</f>
        <v>642.38985355884506</v>
      </c>
    </row>
    <row r="5" spans="1:5">
      <c r="A5" s="2" t="s">
        <v>0</v>
      </c>
      <c r="B5" s="87">
        <f>SUM(B6:B16)</f>
        <v>88310.76999999999</v>
      </c>
      <c r="C5" s="87">
        <f>SUM(C6:C16)</f>
        <v>43002.760000000009</v>
      </c>
      <c r="D5" s="87">
        <f>SUM(D6:D16)</f>
        <v>46972.450146441166</v>
      </c>
      <c r="E5" s="87">
        <f t="shared" ref="E5:E17" si="0">C5-D5</f>
        <v>-3969.6901464411567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17730.509999999998</v>
      </c>
      <c r="C7" s="87">
        <v>8633.84</v>
      </c>
      <c r="D7" s="87">
        <v>7309.6019389681996</v>
      </c>
      <c r="E7" s="87">
        <f t="shared" si="0"/>
        <v>1324.2380610318005</v>
      </c>
    </row>
    <row r="8" spans="1:5">
      <c r="A8" s="3" t="s">
        <v>1</v>
      </c>
      <c r="B8" s="87">
        <v>8758.4500000000007</v>
      </c>
      <c r="C8" s="87">
        <v>4264.91</v>
      </c>
      <c r="D8" s="87">
        <v>4001.9929201785999</v>
      </c>
      <c r="E8" s="87">
        <f t="shared" si="0"/>
        <v>262.91707982139997</v>
      </c>
    </row>
    <row r="9" spans="1:5">
      <c r="A9" s="3" t="s">
        <v>8</v>
      </c>
      <c r="B9" s="87">
        <v>9612.93</v>
      </c>
      <c r="C9" s="87">
        <v>4681</v>
      </c>
      <c r="D9" s="87">
        <v>1255.6352528724001</v>
      </c>
      <c r="E9" s="87">
        <f t="shared" si="0"/>
        <v>3425.3647471275999</v>
      </c>
    </row>
    <row r="10" spans="1:5">
      <c r="A10" s="3" t="s">
        <v>9</v>
      </c>
      <c r="B10" s="87">
        <v>12518.17</v>
      </c>
      <c r="C10" s="87">
        <v>6095.7</v>
      </c>
      <c r="D10" s="87">
        <v>5828.0901606447997</v>
      </c>
      <c r="E10" s="87">
        <f t="shared" si="0"/>
        <v>267.60983935520017</v>
      </c>
    </row>
    <row r="11" spans="1:5">
      <c r="A11" s="3" t="s">
        <v>5</v>
      </c>
      <c r="B11" s="87">
        <v>4315.1400000000003</v>
      </c>
      <c r="C11" s="87">
        <v>2101.25</v>
      </c>
      <c r="D11" s="87">
        <v>846.14594974758188</v>
      </c>
      <c r="E11" s="87">
        <f t="shared" si="0"/>
        <v>1255.1040502524181</v>
      </c>
    </row>
    <row r="12" spans="1:5">
      <c r="A12" s="3" t="s">
        <v>4</v>
      </c>
      <c r="B12" s="87">
        <v>4058.79</v>
      </c>
      <c r="C12" s="87">
        <v>1976.42</v>
      </c>
      <c r="D12" s="87">
        <v>1230.8163334122428</v>
      </c>
      <c r="E12" s="87">
        <f t="shared" si="0"/>
        <v>745.60366658775729</v>
      </c>
    </row>
    <row r="13" spans="1:5">
      <c r="A13" s="3" t="s">
        <v>3</v>
      </c>
      <c r="B13" s="87">
        <v>384.52</v>
      </c>
      <c r="C13" s="87">
        <v>187.24</v>
      </c>
      <c r="D13" s="87">
        <v>98.50239205474476</v>
      </c>
      <c r="E13" s="87">
        <f t="shared" si="0"/>
        <v>88.737607945255249</v>
      </c>
    </row>
    <row r="14" spans="1:5">
      <c r="A14" s="3" t="s">
        <v>6</v>
      </c>
      <c r="B14" s="87">
        <v>1580.79</v>
      </c>
      <c r="C14" s="87">
        <v>769.76</v>
      </c>
      <c r="D14" s="87">
        <v>845.89286657068999</v>
      </c>
      <c r="E14" s="87">
        <f t="shared" si="0"/>
        <v>-76.132866570689998</v>
      </c>
    </row>
    <row r="15" spans="1:5">
      <c r="A15" s="3" t="s">
        <v>13</v>
      </c>
      <c r="B15" s="87">
        <v>12261.82</v>
      </c>
      <c r="C15" s="87">
        <v>5970.87</v>
      </c>
      <c r="D15" s="87">
        <v>8510.4737353628007</v>
      </c>
      <c r="E15" s="87">
        <f t="shared" si="0"/>
        <v>-2539.6037353628008</v>
      </c>
    </row>
    <row r="16" spans="1:5">
      <c r="A16" s="3" t="s">
        <v>7</v>
      </c>
      <c r="B16" s="87">
        <v>17089.650000000001</v>
      </c>
      <c r="C16" s="87">
        <v>8321.77</v>
      </c>
      <c r="D16" s="87">
        <v>17045.298596629102</v>
      </c>
      <c r="E16" s="87">
        <f t="shared" si="0"/>
        <v>-8723.5285966291012</v>
      </c>
    </row>
    <row r="17" spans="1:5">
      <c r="A17" s="2" t="s">
        <v>10</v>
      </c>
      <c r="B17" s="87">
        <v>23328.73</v>
      </c>
      <c r="C17" s="87">
        <v>7612.08</v>
      </c>
      <c r="D17" s="87">
        <f>D18</f>
        <v>3000</v>
      </c>
      <c r="E17" s="87">
        <f t="shared" si="0"/>
        <v>4612.08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109375" style="1" customWidth="1"/>
    <col min="3" max="3" width="13.44140625" customWidth="1"/>
    <col min="4" max="4" width="12.6640625" customWidth="1"/>
    <col min="5" max="5" width="14.21875" customWidth="1"/>
  </cols>
  <sheetData>
    <row r="1" spans="1:5" ht="69.75" customHeight="1">
      <c r="A1" s="90" t="s">
        <v>120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111634.41</v>
      </c>
      <c r="C4" s="87">
        <f>C5+C17</f>
        <v>42344.6</v>
      </c>
      <c r="D4" s="87">
        <f>D5+D17</f>
        <v>45714.207889321333</v>
      </c>
      <c r="E4" s="87">
        <f>C4-D4</f>
        <v>-3369.6078893213344</v>
      </c>
    </row>
    <row r="5" spans="1:5">
      <c r="A5" s="2" t="s">
        <v>0</v>
      </c>
      <c r="B5" s="87">
        <f>SUM(B6:B16)</f>
        <v>87634.73</v>
      </c>
      <c r="C5" s="87">
        <f>SUM(C6:C16)</f>
        <v>37067.159999999996</v>
      </c>
      <c r="D5" s="87">
        <f>SUM(D6:D16)</f>
        <v>42714.207889321333</v>
      </c>
      <c r="E5" s="87">
        <f t="shared" ref="E5:E17" si="0">C5-D5</f>
        <v>-5647.0478893213367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17594.78</v>
      </c>
      <c r="C7" s="87">
        <v>7442.12</v>
      </c>
      <c r="D7" s="87">
        <v>7421.2767901873003</v>
      </c>
      <c r="E7" s="87">
        <f t="shared" si="0"/>
        <v>20.84320981269957</v>
      </c>
    </row>
    <row r="8" spans="1:5">
      <c r="A8" s="3" t="s">
        <v>1</v>
      </c>
      <c r="B8" s="87">
        <v>8691.4</v>
      </c>
      <c r="C8" s="87">
        <v>3676.23</v>
      </c>
      <c r="D8" s="87">
        <v>4092.3283583733</v>
      </c>
      <c r="E8" s="87">
        <f t="shared" si="0"/>
        <v>-416.09835837330002</v>
      </c>
    </row>
    <row r="9" spans="1:5">
      <c r="A9" s="3" t="s">
        <v>8</v>
      </c>
      <c r="B9" s="87">
        <v>9539.34</v>
      </c>
      <c r="C9" s="87">
        <v>4034.89</v>
      </c>
      <c r="D9" s="87">
        <v>3341.1554803102999</v>
      </c>
      <c r="E9" s="87">
        <f t="shared" si="0"/>
        <v>693.73451968969994</v>
      </c>
    </row>
    <row r="10" spans="1:5">
      <c r="A10" s="3" t="s">
        <v>9</v>
      </c>
      <c r="B10" s="87">
        <v>12422.34</v>
      </c>
      <c r="C10" s="87">
        <v>5254.32</v>
      </c>
      <c r="D10" s="87">
        <v>5994.7230003908999</v>
      </c>
      <c r="E10" s="87">
        <f t="shared" si="0"/>
        <v>-740.40300039090016</v>
      </c>
    </row>
    <row r="11" spans="1:5">
      <c r="A11" s="3" t="s">
        <v>5</v>
      </c>
      <c r="B11" s="87">
        <v>4282.1000000000004</v>
      </c>
      <c r="C11" s="87">
        <v>1811.22</v>
      </c>
      <c r="D11" s="87">
        <v>851.60495587498554</v>
      </c>
      <c r="E11" s="87">
        <f t="shared" si="0"/>
        <v>959.61504412501449</v>
      </c>
    </row>
    <row r="12" spans="1:5">
      <c r="A12" s="3" t="s">
        <v>4</v>
      </c>
      <c r="B12" s="87">
        <v>4027.72</v>
      </c>
      <c r="C12" s="87">
        <v>1703.62</v>
      </c>
      <c r="D12" s="87">
        <v>1238.7570839503862</v>
      </c>
      <c r="E12" s="87">
        <f t="shared" si="0"/>
        <v>464.86291604961366</v>
      </c>
    </row>
    <row r="13" spans="1:5">
      <c r="A13" s="3" t="s">
        <v>3</v>
      </c>
      <c r="B13" s="87">
        <v>381.57</v>
      </c>
      <c r="C13" s="87">
        <v>161.4</v>
      </c>
      <c r="D13" s="87">
        <v>99.137891358323742</v>
      </c>
      <c r="E13" s="87">
        <f t="shared" si="0"/>
        <v>62.262108641676264</v>
      </c>
    </row>
    <row r="14" spans="1:5">
      <c r="A14" s="3" t="s">
        <v>6</v>
      </c>
      <c r="B14" s="87">
        <v>1568.69</v>
      </c>
      <c r="C14" s="87">
        <v>663.51</v>
      </c>
      <c r="D14" s="87">
        <v>909.41475603243998</v>
      </c>
      <c r="E14" s="87">
        <f t="shared" si="0"/>
        <v>-245.90475603243999</v>
      </c>
    </row>
    <row r="15" spans="1:5">
      <c r="A15" s="3" t="s">
        <v>13</v>
      </c>
      <c r="B15" s="87">
        <v>12167.96</v>
      </c>
      <c r="C15" s="87">
        <v>5146.72</v>
      </c>
      <c r="D15" s="87">
        <v>6681.5090497845003</v>
      </c>
      <c r="E15" s="87">
        <f t="shared" si="0"/>
        <v>-1534.7890497845001</v>
      </c>
    </row>
    <row r="16" spans="1:5">
      <c r="A16" s="3" t="s">
        <v>7</v>
      </c>
      <c r="B16" s="87">
        <v>16958.830000000002</v>
      </c>
      <c r="C16" s="87">
        <v>7173.13</v>
      </c>
      <c r="D16" s="87">
        <v>12084.300523058901</v>
      </c>
      <c r="E16" s="87">
        <f t="shared" si="0"/>
        <v>-4911.1705230589005</v>
      </c>
    </row>
    <row r="17" spans="1:5">
      <c r="A17" s="2" t="s">
        <v>10</v>
      </c>
      <c r="B17" s="87">
        <v>23999.68</v>
      </c>
      <c r="C17" s="87">
        <v>5277.44</v>
      </c>
      <c r="D17" s="87">
        <f>D18</f>
        <v>3000</v>
      </c>
      <c r="E17" s="87">
        <f t="shared" si="0"/>
        <v>2277.4399999999996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5.44140625" style="1" customWidth="1"/>
    <col min="3" max="3" width="12" customWidth="1"/>
    <col min="4" max="4" width="12.6640625" customWidth="1"/>
    <col min="5" max="5" width="15.77734375" customWidth="1"/>
  </cols>
  <sheetData>
    <row r="1" spans="1:5" ht="75.75" customHeight="1">
      <c r="A1" s="90" t="s">
        <v>121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115705.01999999999</v>
      </c>
      <c r="C4" s="87">
        <f>C5+C17</f>
        <v>22705.200000000001</v>
      </c>
      <c r="D4" s="87">
        <f>D5+D17</f>
        <v>41210.372441327199</v>
      </c>
      <c r="E4" s="87">
        <f>C4-D4</f>
        <v>-18505.172441327199</v>
      </c>
    </row>
    <row r="5" spans="1:5">
      <c r="A5" s="2" t="s">
        <v>0</v>
      </c>
      <c r="B5" s="87">
        <f>SUM(B6:B16)</f>
        <v>91906.67</v>
      </c>
      <c r="C5" s="87">
        <f>SUM(C6:C16)</f>
        <v>15082.48</v>
      </c>
      <c r="D5" s="87">
        <f>SUM(D6:D16)</f>
        <v>38210.372441327199</v>
      </c>
      <c r="E5" s="87">
        <f t="shared" ref="E5:E17" si="0">C5-D5</f>
        <v>-23127.8924413272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18452.48</v>
      </c>
      <c r="C7" s="87">
        <v>3028.17</v>
      </c>
      <c r="D7" s="87">
        <v>7345.4221742648997</v>
      </c>
      <c r="E7" s="87">
        <f t="shared" si="0"/>
        <v>-4317.2521742648996</v>
      </c>
    </row>
    <row r="8" spans="1:5">
      <c r="A8" s="3" t="s">
        <v>1</v>
      </c>
      <c r="B8" s="87">
        <v>9115.08</v>
      </c>
      <c r="C8" s="87">
        <v>1495.84</v>
      </c>
      <c r="D8" s="87">
        <v>2030.9684380901001</v>
      </c>
      <c r="E8" s="87">
        <f t="shared" si="0"/>
        <v>-535.12843809010019</v>
      </c>
    </row>
    <row r="9" spans="1:5">
      <c r="A9" s="3" t="s">
        <v>8</v>
      </c>
      <c r="B9" s="87">
        <v>10004.36</v>
      </c>
      <c r="C9" s="87">
        <v>1641.78</v>
      </c>
      <c r="D9" s="87">
        <v>3283.0662692204</v>
      </c>
      <c r="E9" s="87">
        <f t="shared" si="0"/>
        <v>-1641.2862692204001</v>
      </c>
    </row>
    <row r="10" spans="1:5">
      <c r="A10" s="3" t="s">
        <v>9</v>
      </c>
      <c r="B10" s="87">
        <v>13027.89</v>
      </c>
      <c r="C10" s="87">
        <v>2137.96</v>
      </c>
      <c r="D10" s="87">
        <v>5881.5384299973002</v>
      </c>
      <c r="E10" s="87">
        <f t="shared" si="0"/>
        <v>-3743.5784299973002</v>
      </c>
    </row>
    <row r="11" spans="1:5">
      <c r="A11" s="3" t="s">
        <v>5</v>
      </c>
      <c r="B11" s="87">
        <v>4490.84</v>
      </c>
      <c r="C11" s="87">
        <v>736.98</v>
      </c>
      <c r="D11" s="87">
        <v>847.89695171297546</v>
      </c>
      <c r="E11" s="87">
        <f t="shared" si="0"/>
        <v>-110.91695171297545</v>
      </c>
    </row>
    <row r="12" spans="1:5">
      <c r="A12" s="3" t="s">
        <v>4</v>
      </c>
      <c r="B12" s="87">
        <v>4224.0600000000004</v>
      </c>
      <c r="C12" s="87">
        <v>693.2</v>
      </c>
      <c r="D12" s="87">
        <v>233.36336660372001</v>
      </c>
      <c r="E12" s="87">
        <f t="shared" si="0"/>
        <v>459.83663339628004</v>
      </c>
    </row>
    <row r="13" spans="1:5">
      <c r="A13" s="3" t="s">
        <v>3</v>
      </c>
      <c r="B13" s="87">
        <v>400.17</v>
      </c>
      <c r="C13" s="87">
        <v>65.67</v>
      </c>
      <c r="D13" s="87">
        <v>98.706231454005945</v>
      </c>
      <c r="E13" s="87">
        <f t="shared" si="0"/>
        <v>-33.036231454005943</v>
      </c>
    </row>
    <row r="14" spans="1:5">
      <c r="A14" s="3" t="s">
        <v>6</v>
      </c>
      <c r="B14" s="87">
        <v>1645.16</v>
      </c>
      <c r="C14" s="87">
        <v>269.98</v>
      </c>
      <c r="D14" s="87">
        <v>866.26781224709998</v>
      </c>
      <c r="E14" s="87">
        <f t="shared" si="0"/>
        <v>-596.28781224709996</v>
      </c>
    </row>
    <row r="15" spans="1:5">
      <c r="A15" s="3" t="s">
        <v>13</v>
      </c>
      <c r="B15" s="87">
        <v>12761.11</v>
      </c>
      <c r="C15" s="87">
        <v>2094.1799999999998</v>
      </c>
      <c r="D15" s="87">
        <v>3565.3341192338999</v>
      </c>
      <c r="E15" s="87">
        <f t="shared" si="0"/>
        <v>-1471.1541192339</v>
      </c>
    </row>
    <row r="16" spans="1:5">
      <c r="A16" s="3" t="s">
        <v>7</v>
      </c>
      <c r="B16" s="87">
        <v>17785.52</v>
      </c>
      <c r="C16" s="87">
        <v>2918.72</v>
      </c>
      <c r="D16" s="87">
        <v>14057.8086485028</v>
      </c>
      <c r="E16" s="87">
        <f t="shared" si="0"/>
        <v>-11139.0886485028</v>
      </c>
    </row>
    <row r="17" spans="1:5">
      <c r="A17" s="2" t="s">
        <v>10</v>
      </c>
      <c r="B17" s="87">
        <v>23798.35</v>
      </c>
      <c r="C17" s="87">
        <v>7622.72</v>
      </c>
      <c r="D17" s="87">
        <f>D18</f>
        <v>3000</v>
      </c>
      <c r="E17" s="87">
        <f t="shared" si="0"/>
        <v>4622.72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33203125" style="1" customWidth="1"/>
    <col min="3" max="3" width="14.6640625" customWidth="1"/>
    <col min="4" max="4" width="12.88671875" customWidth="1"/>
    <col min="5" max="5" width="13.109375" customWidth="1"/>
  </cols>
  <sheetData>
    <row r="1" spans="1:5" ht="69.599999999999994" customHeight="1">
      <c r="A1" s="90" t="s">
        <v>122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103956.55</v>
      </c>
      <c r="C4" s="87">
        <f>C5+C17</f>
        <v>27084.12</v>
      </c>
      <c r="D4" s="87">
        <f>D5+D17</f>
        <v>36024.800055493433</v>
      </c>
      <c r="E4" s="87">
        <f>C4-D4</f>
        <v>-8940.6800554934343</v>
      </c>
    </row>
    <row r="5" spans="1:5">
      <c r="A5" s="2" t="s">
        <v>0</v>
      </c>
      <c r="B5" s="87">
        <f>SUM(B6:B16)</f>
        <v>81237.58</v>
      </c>
      <c r="C5" s="87">
        <f>SUM(C6:C16)</f>
        <v>22472.16</v>
      </c>
      <c r="D5" s="87">
        <f>SUM(D6:D16)</f>
        <v>33024.800055493433</v>
      </c>
      <c r="E5" s="87">
        <f t="shared" ref="E5:E16" si="0">C5-D5</f>
        <v>-10552.640055493433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16310.4</v>
      </c>
      <c r="C7" s="87">
        <v>4511.82</v>
      </c>
      <c r="D7" s="87">
        <v>8070.2551708571</v>
      </c>
      <c r="E7" s="87">
        <f t="shared" si="0"/>
        <v>-3558.4351708571003</v>
      </c>
    </row>
    <row r="8" spans="1:5">
      <c r="A8" s="3" t="s">
        <v>1</v>
      </c>
      <c r="B8" s="87">
        <v>8056.94</v>
      </c>
      <c r="C8" s="87">
        <v>2228.73</v>
      </c>
      <c r="D8" s="87">
        <v>2617.2965652406001</v>
      </c>
      <c r="E8" s="87">
        <f t="shared" si="0"/>
        <v>-388.56656524060008</v>
      </c>
    </row>
    <row r="9" spans="1:5">
      <c r="A9" s="3" t="s">
        <v>8</v>
      </c>
      <c r="B9" s="87">
        <v>8842.99</v>
      </c>
      <c r="C9" s="87">
        <v>2446.17</v>
      </c>
      <c r="D9" s="87">
        <v>3838.1409529682001</v>
      </c>
      <c r="E9" s="87">
        <f t="shared" si="0"/>
        <v>-1391.9709529682</v>
      </c>
    </row>
    <row r="10" spans="1:5">
      <c r="A10" s="3" t="s">
        <v>9</v>
      </c>
      <c r="B10" s="87">
        <v>11515.53</v>
      </c>
      <c r="C10" s="87">
        <v>3185.46</v>
      </c>
      <c r="D10" s="87">
        <v>2963.0798804248002</v>
      </c>
      <c r="E10" s="87">
        <f t="shared" si="0"/>
        <v>222.38011957519984</v>
      </c>
    </row>
    <row r="11" spans="1:5">
      <c r="A11" s="3" t="s">
        <v>5</v>
      </c>
      <c r="B11" s="87">
        <v>3969.52</v>
      </c>
      <c r="C11" s="87">
        <v>1098.06</v>
      </c>
      <c r="D11" s="87">
        <v>883.3289914832942</v>
      </c>
      <c r="E11" s="87">
        <f t="shared" si="0"/>
        <v>214.73100851670574</v>
      </c>
    </row>
    <row r="12" spans="1:5">
      <c r="A12" s="3" t="s">
        <v>4</v>
      </c>
      <c r="B12" s="87">
        <v>3733.71</v>
      </c>
      <c r="C12" s="87">
        <v>1032.83</v>
      </c>
      <c r="D12" s="87">
        <v>1284.9033323607296</v>
      </c>
      <c r="E12" s="87">
        <f t="shared" si="0"/>
        <v>-252.07333236072964</v>
      </c>
    </row>
    <row r="13" spans="1:5">
      <c r="A13" s="3" t="s">
        <v>3</v>
      </c>
      <c r="B13" s="87">
        <v>353.72</v>
      </c>
      <c r="C13" s="87">
        <v>97.85</v>
      </c>
      <c r="D13" s="87">
        <v>102.83098165082058</v>
      </c>
      <c r="E13" s="87">
        <f t="shared" si="0"/>
        <v>-4.9809816508205813</v>
      </c>
    </row>
    <row r="14" spans="1:5">
      <c r="A14" s="3" t="s">
        <v>6</v>
      </c>
      <c r="B14" s="87">
        <v>1454.18</v>
      </c>
      <c r="C14" s="87">
        <v>402.26</v>
      </c>
      <c r="D14" s="87">
        <v>1278.5608306403001</v>
      </c>
      <c r="E14" s="87">
        <f t="shared" si="0"/>
        <v>-876.30083064030009</v>
      </c>
    </row>
    <row r="15" spans="1:5">
      <c r="A15" s="3" t="s">
        <v>13</v>
      </c>
      <c r="B15" s="87">
        <v>11279.72</v>
      </c>
      <c r="C15" s="87">
        <v>3120.23</v>
      </c>
      <c r="D15" s="87">
        <v>4675.4501222728004</v>
      </c>
      <c r="E15" s="87">
        <f t="shared" si="0"/>
        <v>-1555.2201222728004</v>
      </c>
    </row>
    <row r="16" spans="1:5">
      <c r="A16" s="3" t="s">
        <v>7</v>
      </c>
      <c r="B16" s="87">
        <v>15720.87</v>
      </c>
      <c r="C16" s="87">
        <v>4348.75</v>
      </c>
      <c r="D16" s="87">
        <v>7310.9532275947904</v>
      </c>
      <c r="E16" s="87">
        <f t="shared" si="0"/>
        <v>-2962.2032275947904</v>
      </c>
    </row>
    <row r="17" spans="1:5">
      <c r="A17" s="2" t="s">
        <v>10</v>
      </c>
      <c r="B17" s="87">
        <v>22718.97</v>
      </c>
      <c r="C17" s="87">
        <v>4611.96</v>
      </c>
      <c r="D17" s="87">
        <f>D18</f>
        <v>3000</v>
      </c>
      <c r="E17" s="87">
        <f>C17-D17</f>
        <v>1611.96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21875" style="1" customWidth="1"/>
    <col min="3" max="3" width="14" customWidth="1"/>
    <col min="4" max="4" width="14.44140625" customWidth="1"/>
    <col min="5" max="5" width="15.77734375" customWidth="1"/>
  </cols>
  <sheetData>
    <row r="1" spans="1:5" ht="66.75" customHeight="1">
      <c r="A1" s="90" t="s">
        <v>123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105498.55000000002</v>
      </c>
      <c r="C4" s="87">
        <f>C5+C17</f>
        <v>32718.079999999994</v>
      </c>
      <c r="D4" s="87">
        <f>D5+D17</f>
        <v>45714.207889321333</v>
      </c>
      <c r="E4" s="87">
        <f>C4-D4</f>
        <v>-12996.127889321338</v>
      </c>
    </row>
    <row r="5" spans="1:5">
      <c r="A5" s="2" t="s">
        <v>0</v>
      </c>
      <c r="B5" s="87">
        <f>SUM(B6:B16)</f>
        <v>82883.48000000001</v>
      </c>
      <c r="C5" s="87">
        <f>SUM(C6:C16)</f>
        <v>27378.159999999996</v>
      </c>
      <c r="D5" s="87">
        <f>SUM(D6:D16)</f>
        <v>42714.207889321333</v>
      </c>
      <c r="E5" s="87">
        <f t="shared" ref="E5:E17" si="0">C5-D5</f>
        <v>-15336.047889321337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16640.86</v>
      </c>
      <c r="C7" s="87">
        <v>5496.82</v>
      </c>
      <c r="D7" s="87">
        <v>7421.2767901873003</v>
      </c>
      <c r="E7" s="87">
        <f t="shared" si="0"/>
        <v>-1924.4567901873006</v>
      </c>
    </row>
    <row r="8" spans="1:5">
      <c r="A8" s="3" t="s">
        <v>1</v>
      </c>
      <c r="B8" s="87">
        <v>8220.18</v>
      </c>
      <c r="C8" s="87">
        <v>2715.3</v>
      </c>
      <c r="D8" s="87">
        <v>4092.3283583733</v>
      </c>
      <c r="E8" s="87">
        <f t="shared" si="0"/>
        <v>-1377.0283583732999</v>
      </c>
    </row>
    <row r="9" spans="1:5">
      <c r="A9" s="3" t="s">
        <v>8</v>
      </c>
      <c r="B9" s="87">
        <v>9022.15</v>
      </c>
      <c r="C9" s="87">
        <v>2980.21</v>
      </c>
      <c r="D9" s="87">
        <v>3341.1554803102999</v>
      </c>
      <c r="E9" s="87">
        <f t="shared" si="0"/>
        <v>-360.9454803102999</v>
      </c>
    </row>
    <row r="10" spans="1:5">
      <c r="A10" s="3" t="s">
        <v>9</v>
      </c>
      <c r="B10" s="87">
        <v>11748.84</v>
      </c>
      <c r="C10" s="87">
        <v>3880.89</v>
      </c>
      <c r="D10" s="87">
        <v>5994.7230003908999</v>
      </c>
      <c r="E10" s="87">
        <f t="shared" si="0"/>
        <v>-2113.8330003909</v>
      </c>
    </row>
    <row r="11" spans="1:5">
      <c r="A11" s="3" t="s">
        <v>5</v>
      </c>
      <c r="B11" s="87">
        <v>4049.94</v>
      </c>
      <c r="C11" s="87">
        <v>1337.78</v>
      </c>
      <c r="D11" s="87">
        <v>851.60495587498554</v>
      </c>
      <c r="E11" s="87">
        <f t="shared" si="0"/>
        <v>486.17504412501444</v>
      </c>
    </row>
    <row r="12" spans="1:5">
      <c r="A12" s="3" t="s">
        <v>4</v>
      </c>
      <c r="B12" s="87">
        <v>3809.35</v>
      </c>
      <c r="C12" s="87">
        <v>1258.31</v>
      </c>
      <c r="D12" s="87">
        <v>1238.7570839503862</v>
      </c>
      <c r="E12" s="87">
        <f t="shared" si="0"/>
        <v>19.552916049613714</v>
      </c>
    </row>
    <row r="13" spans="1:5">
      <c r="A13" s="3" t="s">
        <v>3</v>
      </c>
      <c r="B13" s="87">
        <v>360.89</v>
      </c>
      <c r="C13" s="87">
        <v>119.21</v>
      </c>
      <c r="D13" s="87">
        <v>99.137891358323742</v>
      </c>
      <c r="E13" s="87">
        <f t="shared" si="0"/>
        <v>20.072108641676252</v>
      </c>
    </row>
    <row r="14" spans="1:5">
      <c r="A14" s="3" t="s">
        <v>6</v>
      </c>
      <c r="B14" s="87">
        <v>1483.64</v>
      </c>
      <c r="C14" s="87">
        <v>490.08</v>
      </c>
      <c r="D14" s="87">
        <v>909.41475603243998</v>
      </c>
      <c r="E14" s="87">
        <f t="shared" si="0"/>
        <v>-419.33475603244</v>
      </c>
    </row>
    <row r="15" spans="1:5">
      <c r="A15" s="3" t="s">
        <v>13</v>
      </c>
      <c r="B15" s="87">
        <v>11508.25</v>
      </c>
      <c r="C15" s="87">
        <v>3801.42</v>
      </c>
      <c r="D15" s="87">
        <v>6681.5090497845003</v>
      </c>
      <c r="E15" s="87">
        <f t="shared" si="0"/>
        <v>-2880.0890497845003</v>
      </c>
    </row>
    <row r="16" spans="1:5">
      <c r="A16" s="3" t="s">
        <v>7</v>
      </c>
      <c r="B16" s="87">
        <v>16039.38</v>
      </c>
      <c r="C16" s="87">
        <v>5298.14</v>
      </c>
      <c r="D16" s="87">
        <v>12084.300523058901</v>
      </c>
      <c r="E16" s="87">
        <f t="shared" si="0"/>
        <v>-6786.1605230589003</v>
      </c>
    </row>
    <row r="17" spans="1:5">
      <c r="A17" s="2" t="s">
        <v>10</v>
      </c>
      <c r="B17" s="87">
        <v>22615.07</v>
      </c>
      <c r="C17" s="87">
        <v>5339.92</v>
      </c>
      <c r="D17" s="87">
        <f>D18</f>
        <v>3000</v>
      </c>
      <c r="E17" s="87">
        <f t="shared" si="0"/>
        <v>2339.92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3.44140625" style="1" customWidth="1"/>
    <col min="3" max="3" width="16.109375" customWidth="1"/>
    <col min="4" max="4" width="13.109375" customWidth="1"/>
    <col min="5" max="5" width="15.6640625" customWidth="1"/>
  </cols>
  <sheetData>
    <row r="1" spans="1:5" ht="83.25" customHeight="1">
      <c r="A1" s="90" t="s">
        <v>124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87112.82</v>
      </c>
      <c r="C4" s="87">
        <f>C5+C17</f>
        <v>36275.85</v>
      </c>
      <c r="D4" s="87">
        <f>D5+D17</f>
        <v>41070.418150217767</v>
      </c>
      <c r="E4" s="87">
        <f>C4-D4</f>
        <v>-4794.5681502177686</v>
      </c>
    </row>
    <row r="5" spans="1:5">
      <c r="A5" s="2" t="s">
        <v>0</v>
      </c>
      <c r="B5" s="87">
        <f>SUM(B6:B16)</f>
        <v>66744.510000000009</v>
      </c>
      <c r="C5" s="87">
        <f>SUM(C6:C16)</f>
        <v>29351.4</v>
      </c>
      <c r="D5" s="87">
        <f>SUM(D6:D16)</f>
        <v>36070.418150217767</v>
      </c>
      <c r="E5" s="87">
        <f t="shared" ref="E5:E17" si="0">C5-D5</f>
        <v>-6719.0181502177657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13400.57</v>
      </c>
      <c r="C7" s="87">
        <v>5893</v>
      </c>
      <c r="D7" s="87">
        <v>7324.3514476197997</v>
      </c>
      <c r="E7" s="87">
        <f t="shared" si="0"/>
        <v>-1431.3514476197997</v>
      </c>
    </row>
    <row r="8" spans="1:5">
      <c r="A8" s="3" t="s">
        <v>1</v>
      </c>
      <c r="B8" s="87">
        <v>6619.56</v>
      </c>
      <c r="C8" s="87">
        <v>2911</v>
      </c>
      <c r="D8" s="87">
        <v>4013.9240157892</v>
      </c>
      <c r="E8" s="87">
        <f t="shared" si="0"/>
        <v>-1102.9240157892</v>
      </c>
    </row>
    <row r="9" spans="1:5">
      <c r="A9" s="3" t="s">
        <v>8</v>
      </c>
      <c r="B9" s="87">
        <v>7265.37</v>
      </c>
      <c r="C9" s="87">
        <v>3195</v>
      </c>
      <c r="D9" s="87">
        <v>3266.9303772510002</v>
      </c>
      <c r="E9" s="87">
        <f t="shared" si="0"/>
        <v>-71.930377251000209</v>
      </c>
    </row>
    <row r="10" spans="1:5">
      <c r="A10" s="3" t="s">
        <v>9</v>
      </c>
      <c r="B10" s="87">
        <v>9461.1200000000008</v>
      </c>
      <c r="C10" s="87">
        <v>4160.6000000000004</v>
      </c>
      <c r="D10" s="87">
        <v>5850.0982715545997</v>
      </c>
      <c r="E10" s="87">
        <f t="shared" si="0"/>
        <v>-1689.4982715545993</v>
      </c>
    </row>
    <row r="11" spans="1:5">
      <c r="A11" s="3" t="s">
        <v>5</v>
      </c>
      <c r="B11" s="87">
        <v>3261.34</v>
      </c>
      <c r="C11" s="87">
        <v>1434.2</v>
      </c>
      <c r="D11" s="87">
        <v>846.86695055686164</v>
      </c>
      <c r="E11" s="87">
        <f t="shared" si="0"/>
        <v>587.33304944313841</v>
      </c>
    </row>
    <row r="12" spans="1:5">
      <c r="A12" s="3" t="s">
        <v>4</v>
      </c>
      <c r="B12" s="87">
        <v>3067.6</v>
      </c>
      <c r="C12" s="87">
        <v>1349</v>
      </c>
      <c r="D12" s="87">
        <v>1231.8651117852053</v>
      </c>
      <c r="E12" s="87">
        <f t="shared" si="0"/>
        <v>117.13488821479473</v>
      </c>
    </row>
    <row r="13" spans="1:5">
      <c r="A13" s="3" t="s">
        <v>3</v>
      </c>
      <c r="B13" s="87">
        <v>290.61</v>
      </c>
      <c r="C13" s="87">
        <v>127.8</v>
      </c>
      <c r="D13" s="87">
        <v>98.586325925028774</v>
      </c>
      <c r="E13" s="87">
        <f t="shared" si="0"/>
        <v>29.213674074971223</v>
      </c>
    </row>
    <row r="14" spans="1:5">
      <c r="A14" s="3" t="s">
        <v>6</v>
      </c>
      <c r="B14" s="87">
        <v>1194.75</v>
      </c>
      <c r="C14" s="87">
        <v>525.4</v>
      </c>
      <c r="D14" s="87">
        <v>854.28255008451004</v>
      </c>
      <c r="E14" s="87">
        <f t="shared" si="0"/>
        <v>-328.88255008451006</v>
      </c>
    </row>
    <row r="15" spans="1:5">
      <c r="A15" s="3" t="s">
        <v>13</v>
      </c>
      <c r="B15" s="87">
        <v>9267.3799999999992</v>
      </c>
      <c r="C15" s="87">
        <v>4075.4</v>
      </c>
      <c r="D15" s="87">
        <v>6533.0633051921004</v>
      </c>
      <c r="E15" s="87">
        <f t="shared" si="0"/>
        <v>-2457.6633051921003</v>
      </c>
    </row>
    <row r="16" spans="1:5">
      <c r="A16" s="3" t="s">
        <v>7</v>
      </c>
      <c r="B16" s="87">
        <v>12916.21</v>
      </c>
      <c r="C16" s="87">
        <v>5680</v>
      </c>
      <c r="D16" s="87">
        <v>6050.4497944594623</v>
      </c>
      <c r="E16" s="87">
        <f t="shared" si="0"/>
        <v>-370.44979445946228</v>
      </c>
    </row>
    <row r="17" spans="1:5">
      <c r="A17" s="2" t="s">
        <v>10</v>
      </c>
      <c r="B17" s="87">
        <v>20368.310000000001</v>
      </c>
      <c r="C17" s="87">
        <v>6924.45</v>
      </c>
      <c r="D17" s="87">
        <f>D18</f>
        <v>5000</v>
      </c>
      <c r="E17" s="87">
        <f t="shared" si="0"/>
        <v>1924.4499999999998</v>
      </c>
    </row>
    <row r="18" spans="1:5">
      <c r="A18" s="30" t="s">
        <v>70</v>
      </c>
      <c r="B18" s="87"/>
      <c r="C18" s="87"/>
      <c r="D18" s="87">
        <v>5000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5.88671875" style="1" customWidth="1"/>
    <col min="3" max="3" width="13" customWidth="1"/>
    <col min="4" max="4" width="14.21875" customWidth="1"/>
    <col min="5" max="5" width="13.5546875" customWidth="1"/>
  </cols>
  <sheetData>
    <row r="1" spans="1:5" ht="78" customHeight="1">
      <c r="A1" s="90" t="s">
        <v>125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120181.41</v>
      </c>
      <c r="C4" s="91">
        <f>C5+C17</f>
        <v>28829.919999999998</v>
      </c>
      <c r="D4" s="87">
        <f>D5+D17</f>
        <v>45070.418150217709</v>
      </c>
      <c r="E4" s="91">
        <f>C4-D4</f>
        <v>-16240.498150217711</v>
      </c>
    </row>
    <row r="5" spans="1:5">
      <c r="A5" s="2" t="s">
        <v>0</v>
      </c>
      <c r="B5" s="87">
        <f>SUM(B6:B16)</f>
        <v>94229.46</v>
      </c>
      <c r="C5" s="91">
        <f>SUM(C6:C16)</f>
        <v>23520.93</v>
      </c>
      <c r="D5" s="87">
        <f>SUM(D6:D16)</f>
        <v>42070.418150217709</v>
      </c>
      <c r="E5" s="91">
        <f t="shared" ref="E5:E17" si="0">C5-D5</f>
        <v>-18549.488150217709</v>
      </c>
    </row>
    <row r="6" spans="1:5">
      <c r="A6" s="3"/>
      <c r="B6" s="87"/>
      <c r="C6" s="91"/>
      <c r="D6" s="87"/>
      <c r="E6" s="91"/>
    </row>
    <row r="7" spans="1:5">
      <c r="A7" s="3" t="s">
        <v>2</v>
      </c>
      <c r="B7" s="87">
        <v>18918.830000000002</v>
      </c>
      <c r="C7" s="91">
        <v>4722.3900000000003</v>
      </c>
      <c r="D7" s="87">
        <v>7324.3514476197997</v>
      </c>
      <c r="E7" s="91">
        <f t="shared" si="0"/>
        <v>-2601.9614476197994</v>
      </c>
    </row>
    <row r="8" spans="1:5">
      <c r="A8" s="3" t="s">
        <v>1</v>
      </c>
      <c r="B8" s="87">
        <v>9345.4500000000007</v>
      </c>
      <c r="C8" s="91">
        <v>2332.75</v>
      </c>
      <c r="D8" s="87">
        <v>4013.9240157892</v>
      </c>
      <c r="E8" s="91">
        <f t="shared" si="0"/>
        <v>-1681.1740157892</v>
      </c>
    </row>
    <row r="9" spans="1:5">
      <c r="A9" s="3" t="s">
        <v>8</v>
      </c>
      <c r="B9" s="87">
        <v>10257.200000000001</v>
      </c>
      <c r="C9" s="91">
        <v>2560.33</v>
      </c>
      <c r="D9" s="87">
        <v>3266.9303772510002</v>
      </c>
      <c r="E9" s="91">
        <f t="shared" si="0"/>
        <v>-706.60037725100028</v>
      </c>
    </row>
    <row r="10" spans="1:5">
      <c r="A10" s="3" t="s">
        <v>9</v>
      </c>
      <c r="B10" s="87">
        <v>13357.15</v>
      </c>
      <c r="C10" s="91">
        <v>3334.12</v>
      </c>
      <c r="D10" s="87">
        <v>5850.0982715545997</v>
      </c>
      <c r="E10" s="91">
        <f t="shared" si="0"/>
        <v>-2515.9782715545998</v>
      </c>
    </row>
    <row r="11" spans="1:5">
      <c r="A11" s="3" t="s">
        <v>5</v>
      </c>
      <c r="B11" s="87">
        <v>4604.34</v>
      </c>
      <c r="C11" s="91">
        <v>1149.31</v>
      </c>
      <c r="D11" s="87">
        <v>846.86695055686164</v>
      </c>
      <c r="E11" s="91">
        <f t="shared" si="0"/>
        <v>302.44304944313831</v>
      </c>
    </row>
    <row r="12" spans="1:5">
      <c r="A12" s="3" t="s">
        <v>4</v>
      </c>
      <c r="B12" s="87">
        <v>4330.82</v>
      </c>
      <c r="C12" s="91">
        <v>1081.03</v>
      </c>
      <c r="D12" s="87">
        <v>1231.8651117852053</v>
      </c>
      <c r="E12" s="91">
        <f t="shared" si="0"/>
        <v>-150.8351117852053</v>
      </c>
    </row>
    <row r="13" spans="1:5">
      <c r="A13" s="3" t="s">
        <v>3</v>
      </c>
      <c r="B13" s="87">
        <v>410.29</v>
      </c>
      <c r="C13" s="91">
        <v>102.41</v>
      </c>
      <c r="D13" s="87">
        <v>98.586325925028774</v>
      </c>
      <c r="E13" s="91">
        <f t="shared" si="0"/>
        <v>3.8236740749712226</v>
      </c>
    </row>
    <row r="14" spans="1:5">
      <c r="A14" s="3" t="s">
        <v>6</v>
      </c>
      <c r="B14" s="87">
        <v>1686.74</v>
      </c>
      <c r="C14" s="91">
        <v>421.03</v>
      </c>
      <c r="D14" s="87">
        <v>854.28255008451004</v>
      </c>
      <c r="E14" s="91">
        <f t="shared" si="0"/>
        <v>-433.25255008451006</v>
      </c>
    </row>
    <row r="15" spans="1:5">
      <c r="A15" s="3" t="s">
        <v>13</v>
      </c>
      <c r="B15" s="87">
        <v>13083.62</v>
      </c>
      <c r="C15" s="91">
        <v>3265.85</v>
      </c>
      <c r="D15" s="87">
        <v>6533.0633051921004</v>
      </c>
      <c r="E15" s="91">
        <f t="shared" si="0"/>
        <v>-3267.2133051921005</v>
      </c>
    </row>
    <row r="16" spans="1:5">
      <c r="A16" s="3" t="s">
        <v>7</v>
      </c>
      <c r="B16" s="87">
        <v>18235.02</v>
      </c>
      <c r="C16" s="91">
        <v>4551.71</v>
      </c>
      <c r="D16" s="87">
        <v>12050.4497944594</v>
      </c>
      <c r="E16" s="91">
        <f t="shared" si="0"/>
        <v>-7498.7397944594004</v>
      </c>
    </row>
    <row r="17" spans="1:5">
      <c r="A17" s="2" t="s">
        <v>10</v>
      </c>
      <c r="B17" s="87">
        <v>25951.95</v>
      </c>
      <c r="C17" s="91">
        <v>5308.99</v>
      </c>
      <c r="D17" s="87">
        <f>D18</f>
        <v>3000</v>
      </c>
      <c r="E17" s="91">
        <f t="shared" si="0"/>
        <v>2308.9899999999998</v>
      </c>
    </row>
    <row r="18" spans="1:5">
      <c r="A18" s="30" t="s">
        <v>70</v>
      </c>
      <c r="B18" s="87"/>
      <c r="C18" s="91"/>
      <c r="D18" s="87">
        <v>3000</v>
      </c>
      <c r="E18" s="91"/>
    </row>
  </sheetData>
  <mergeCells count="1">
    <mergeCell ref="A1:E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109375" style="1" customWidth="1"/>
    <col min="3" max="3" width="14.6640625" customWidth="1"/>
    <col min="4" max="4" width="15.77734375" customWidth="1"/>
    <col min="5" max="5" width="13.5546875" customWidth="1"/>
  </cols>
  <sheetData>
    <row r="1" spans="1:5" ht="60" customHeight="1">
      <c r="A1" s="90" t="s">
        <v>126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10">
        <f>B5+B17</f>
        <v>169126</v>
      </c>
      <c r="C4" s="10">
        <f>C5+C17</f>
        <v>44199.38</v>
      </c>
      <c r="D4" s="10">
        <f>D5+D17</f>
        <v>46757.540539519679</v>
      </c>
      <c r="E4" s="10">
        <f>C4-D4</f>
        <v>-2558.1605395196821</v>
      </c>
    </row>
    <row r="5" spans="1:5">
      <c r="A5" s="2" t="s">
        <v>0</v>
      </c>
      <c r="B5" s="10">
        <f>SUM(B6:B16)</f>
        <v>131623.16</v>
      </c>
      <c r="C5" s="10">
        <f>SUM(C6:C16)</f>
        <v>35242.269999999997</v>
      </c>
      <c r="D5" s="10">
        <f>SUM(D6:D16)</f>
        <v>43757.540539519679</v>
      </c>
      <c r="E5" s="10">
        <f t="shared" ref="E5:E17" si="0">C5-D5</f>
        <v>-8515.2705395196826</v>
      </c>
    </row>
    <row r="6" spans="1:5">
      <c r="A6" s="3"/>
      <c r="B6" s="10"/>
      <c r="C6" s="10"/>
      <c r="D6" s="10"/>
      <c r="E6" s="10"/>
    </row>
    <row r="7" spans="1:5">
      <c r="A7" s="3" t="s">
        <v>2</v>
      </c>
      <c r="B7" s="10">
        <v>26426.52</v>
      </c>
      <c r="C7" s="10">
        <v>7075.73</v>
      </c>
      <c r="D7" s="10">
        <v>7728.9093992060998</v>
      </c>
      <c r="E7" s="10">
        <f t="shared" si="0"/>
        <v>-653.17939920610024</v>
      </c>
    </row>
    <row r="8" spans="1:5">
      <c r="A8" s="3" t="s">
        <v>1</v>
      </c>
      <c r="B8" s="10">
        <v>13054.06</v>
      </c>
      <c r="C8" s="10">
        <v>3495.24</v>
      </c>
      <c r="D8" s="10">
        <v>4341.1769239661999</v>
      </c>
      <c r="E8" s="10">
        <f t="shared" si="0"/>
        <v>-845.93692396620008</v>
      </c>
    </row>
    <row r="9" spans="1:5">
      <c r="A9" s="3" t="s">
        <v>8</v>
      </c>
      <c r="B9" s="10">
        <v>14327.63</v>
      </c>
      <c r="C9" s="10">
        <v>3836.24</v>
      </c>
      <c r="D9" s="10">
        <v>3576.7395030636999</v>
      </c>
      <c r="E9" s="10">
        <f t="shared" si="0"/>
        <v>259.5004969362999</v>
      </c>
    </row>
    <row r="10" spans="1:5">
      <c r="A10" s="3" t="s">
        <v>9</v>
      </c>
      <c r="B10" s="10">
        <v>18657.759999999998</v>
      </c>
      <c r="C10" s="10">
        <v>4995.6400000000003</v>
      </c>
      <c r="D10" s="10">
        <v>6453.7493136536996</v>
      </c>
      <c r="E10" s="10">
        <f t="shared" si="0"/>
        <v>-1458.1093136536992</v>
      </c>
    </row>
    <row r="11" spans="1:5">
      <c r="A11" s="3" t="s">
        <v>5</v>
      </c>
      <c r="B11" s="10">
        <v>6431.51</v>
      </c>
      <c r="C11" s="10">
        <v>1722.05</v>
      </c>
      <c r="D11" s="10">
        <v>866.64297275424883</v>
      </c>
      <c r="E11" s="10">
        <f t="shared" si="0"/>
        <v>855.40702724575112</v>
      </c>
    </row>
    <row r="12" spans="1:5">
      <c r="A12" s="3" t="s">
        <v>4</v>
      </c>
      <c r="B12" s="10">
        <v>6049.44</v>
      </c>
      <c r="C12" s="10">
        <v>1619.75</v>
      </c>
      <c r="D12" s="10">
        <v>1260.6316043007439</v>
      </c>
      <c r="E12" s="10">
        <f t="shared" si="0"/>
        <v>359.1183956992561</v>
      </c>
    </row>
    <row r="13" spans="1:5">
      <c r="A13" s="3" t="s">
        <v>3</v>
      </c>
      <c r="B13" s="10">
        <v>573.11</v>
      </c>
      <c r="C13" s="10">
        <v>153.44999999999999</v>
      </c>
      <c r="D13" s="10">
        <v>100.88851208139043</v>
      </c>
      <c r="E13" s="10">
        <f t="shared" si="0"/>
        <v>52.561487918609558</v>
      </c>
    </row>
    <row r="14" spans="1:5">
      <c r="A14" s="3" t="s">
        <v>6</v>
      </c>
      <c r="B14" s="10">
        <v>2356.1</v>
      </c>
      <c r="C14" s="10">
        <v>630.85</v>
      </c>
      <c r="D14" s="10">
        <v>1084.3995836063</v>
      </c>
      <c r="E14" s="10">
        <f t="shared" si="0"/>
        <v>-453.54958360629996</v>
      </c>
    </row>
    <row r="15" spans="1:5">
      <c r="A15" s="3" t="s">
        <v>13</v>
      </c>
      <c r="B15" s="10">
        <v>18275.689999999999</v>
      </c>
      <c r="C15" s="10">
        <v>4893.34</v>
      </c>
      <c r="D15" s="10">
        <v>7152.6629347952003</v>
      </c>
      <c r="E15" s="10">
        <f t="shared" si="0"/>
        <v>-2259.3229347952001</v>
      </c>
    </row>
    <row r="16" spans="1:5">
      <c r="A16" s="3" t="s">
        <v>7</v>
      </c>
      <c r="B16" s="10">
        <v>25471.34</v>
      </c>
      <c r="C16" s="10">
        <v>6819.98</v>
      </c>
      <c r="D16" s="10">
        <v>11191.739792092099</v>
      </c>
      <c r="E16" s="10">
        <f t="shared" si="0"/>
        <v>-4371.7597920920998</v>
      </c>
    </row>
    <row r="17" spans="1:5">
      <c r="A17" s="2" t="s">
        <v>10</v>
      </c>
      <c r="B17" s="10">
        <v>37502.839999999997</v>
      </c>
      <c r="C17" s="10">
        <v>8957.11</v>
      </c>
      <c r="D17" s="10">
        <f>D18</f>
        <v>3000</v>
      </c>
      <c r="E17" s="10">
        <f t="shared" si="0"/>
        <v>5957.1100000000006</v>
      </c>
    </row>
    <row r="18" spans="1:5">
      <c r="A18" s="30" t="s">
        <v>70</v>
      </c>
      <c r="B18" s="10"/>
      <c r="C18" s="10"/>
      <c r="D18" s="10">
        <v>3000</v>
      </c>
      <c r="E18" s="10"/>
    </row>
  </sheetData>
  <mergeCells count="1">
    <mergeCell ref="A1:E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6.109375" style="1" customWidth="1"/>
    <col min="3" max="3" width="13.88671875" customWidth="1"/>
    <col min="4" max="4" width="12.88671875" customWidth="1"/>
    <col min="5" max="5" width="13.6640625" customWidth="1"/>
  </cols>
  <sheetData>
    <row r="1" spans="1:5" ht="76.5" customHeight="1">
      <c r="A1" s="90" t="s">
        <v>127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161802.43</v>
      </c>
      <c r="C4" s="87">
        <f>C5+C17</f>
        <v>37343.969999999994</v>
      </c>
      <c r="D4" s="87">
        <f>D5+D17</f>
        <v>43322.335874214674</v>
      </c>
      <c r="E4" s="87">
        <f>C4-D4</f>
        <v>-5978.3658742146799</v>
      </c>
    </row>
    <row r="5" spans="1:5">
      <c r="A5" s="2" t="s">
        <v>0</v>
      </c>
      <c r="B5" s="87">
        <f>SUM(B6:B16)</f>
        <v>125736.78999999998</v>
      </c>
      <c r="C5" s="87">
        <f>SUM(C6:C16)</f>
        <v>29511.269999999993</v>
      </c>
      <c r="D5" s="87">
        <f>SUM(D6:D16)</f>
        <v>40322.335874214674</v>
      </c>
      <c r="E5" s="87">
        <f t="shared" ref="E5:E17" si="0">C5-D5</f>
        <v>-10811.065874214681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25244.68</v>
      </c>
      <c r="C7" s="87">
        <v>5925.1</v>
      </c>
      <c r="D7" s="87">
        <v>7362.278755581</v>
      </c>
      <c r="E7" s="87">
        <f t="shared" si="0"/>
        <v>-1437.1787555809997</v>
      </c>
    </row>
    <row r="8" spans="1:5">
      <c r="A8" s="3" t="s">
        <v>1</v>
      </c>
      <c r="B8" s="87">
        <v>12470.27</v>
      </c>
      <c r="C8" s="87">
        <v>2926.85</v>
      </c>
      <c r="D8" s="87">
        <v>4044.6039759308001</v>
      </c>
      <c r="E8" s="87">
        <f t="shared" si="0"/>
        <v>-1117.7539759308002</v>
      </c>
    </row>
    <row r="9" spans="1:5">
      <c r="A9" s="3" t="s">
        <v>8</v>
      </c>
      <c r="B9" s="87">
        <v>13686.88</v>
      </c>
      <c r="C9" s="87">
        <v>3212.4</v>
      </c>
      <c r="D9" s="87">
        <v>3295.9749827958999</v>
      </c>
      <c r="E9" s="87">
        <f t="shared" si="0"/>
        <v>-83.574982795899814</v>
      </c>
    </row>
    <row r="10" spans="1:5">
      <c r="A10" s="3" t="s">
        <v>9</v>
      </c>
      <c r="B10" s="87">
        <v>17823.36</v>
      </c>
      <c r="C10" s="87">
        <v>4183.26</v>
      </c>
      <c r="D10" s="87">
        <v>5906.6905567514004</v>
      </c>
      <c r="E10" s="87">
        <f t="shared" si="0"/>
        <v>-1723.4305567514002</v>
      </c>
    </row>
    <row r="11" spans="1:5">
      <c r="A11" s="3" t="s">
        <v>5</v>
      </c>
      <c r="B11" s="87">
        <v>6143.89</v>
      </c>
      <c r="C11" s="87">
        <v>1442.01</v>
      </c>
      <c r="D11" s="87">
        <v>848.72095263786662</v>
      </c>
      <c r="E11" s="87">
        <f t="shared" si="0"/>
        <v>593.28904736213337</v>
      </c>
    </row>
    <row r="12" spans="1:5">
      <c r="A12" s="3" t="s">
        <v>4</v>
      </c>
      <c r="B12" s="87">
        <v>5778.9</v>
      </c>
      <c r="C12" s="87">
        <v>1356.35</v>
      </c>
      <c r="D12" s="87">
        <v>1234.5619704585367</v>
      </c>
      <c r="E12" s="87">
        <f t="shared" si="0"/>
        <v>121.78802954146317</v>
      </c>
    </row>
    <row r="13" spans="1:5">
      <c r="A13" s="3" t="s">
        <v>3</v>
      </c>
      <c r="B13" s="87">
        <v>547.48</v>
      </c>
      <c r="C13" s="87">
        <v>128.5</v>
      </c>
      <c r="D13" s="87">
        <v>98.802155877187673</v>
      </c>
      <c r="E13" s="87">
        <f t="shared" si="0"/>
        <v>29.697844122812327</v>
      </c>
    </row>
    <row r="14" spans="1:5">
      <c r="A14" s="3" t="s">
        <v>6</v>
      </c>
      <c r="B14" s="87">
        <v>2250.73</v>
      </c>
      <c r="C14" s="87">
        <v>528.26</v>
      </c>
      <c r="D14" s="87">
        <v>875.85602197718003</v>
      </c>
      <c r="E14" s="87">
        <f t="shared" si="0"/>
        <v>-347.59602197718004</v>
      </c>
    </row>
    <row r="15" spans="1:5">
      <c r="A15" s="3" t="s">
        <v>13</v>
      </c>
      <c r="B15" s="87">
        <v>17458.37</v>
      </c>
      <c r="C15" s="87">
        <v>4097.6000000000004</v>
      </c>
      <c r="D15" s="87">
        <v>6591.1507704673004</v>
      </c>
      <c r="E15" s="87">
        <f t="shared" si="0"/>
        <v>-2493.5507704673</v>
      </c>
    </row>
    <row r="16" spans="1:5">
      <c r="A16" s="3" t="s">
        <v>7</v>
      </c>
      <c r="B16" s="87">
        <v>24332.23</v>
      </c>
      <c r="C16" s="87">
        <v>5710.94</v>
      </c>
      <c r="D16" s="87">
        <v>10063.6957317375</v>
      </c>
      <c r="E16" s="87">
        <f t="shared" si="0"/>
        <v>-4352.7557317375004</v>
      </c>
    </row>
    <row r="17" spans="1:5">
      <c r="A17" s="2" t="s">
        <v>10</v>
      </c>
      <c r="B17" s="87">
        <v>36065.64</v>
      </c>
      <c r="C17" s="87">
        <v>7832.7</v>
      </c>
      <c r="D17" s="87">
        <f>D18</f>
        <v>3000</v>
      </c>
      <c r="E17" s="87">
        <f t="shared" si="0"/>
        <v>4832.7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21875" style="1" customWidth="1"/>
    <col min="3" max="3" width="11.5546875" customWidth="1"/>
    <col min="4" max="4" width="14.6640625" customWidth="1"/>
    <col min="5" max="5" width="13.88671875" customWidth="1"/>
  </cols>
  <sheetData>
    <row r="1" spans="1:5" ht="67.5" customHeight="1">
      <c r="A1" s="90" t="s">
        <v>128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170340.99</v>
      </c>
      <c r="C4" s="87">
        <f>C5+C17</f>
        <v>63579.53</v>
      </c>
      <c r="D4" s="87">
        <f>D5+D17</f>
        <v>57331.760414274126</v>
      </c>
      <c r="E4" s="87">
        <f>C4-D4</f>
        <v>6247.7695857258732</v>
      </c>
    </row>
    <row r="5" spans="1:5">
      <c r="A5" s="2" t="s">
        <v>0</v>
      </c>
      <c r="B5" s="87">
        <f>SUM(B6:B16)</f>
        <v>132202.18</v>
      </c>
      <c r="C5" s="87">
        <f>SUM(C6:C16)</f>
        <v>50192.28</v>
      </c>
      <c r="D5" s="87">
        <f>SUM(D6:D16)</f>
        <v>54331.760414274126</v>
      </c>
      <c r="E5" s="87">
        <f t="shared" ref="E5:E17" si="0">C5-D5</f>
        <v>-4139.4804142741268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26542.77</v>
      </c>
      <c r="C7" s="87">
        <v>10077.31</v>
      </c>
      <c r="D7" s="87">
        <v>9471.4584927577998</v>
      </c>
      <c r="E7" s="87">
        <f t="shared" si="0"/>
        <v>605.85150724219966</v>
      </c>
    </row>
    <row r="8" spans="1:5">
      <c r="A8" s="3" t="s">
        <v>1</v>
      </c>
      <c r="B8" s="87">
        <v>13111.49</v>
      </c>
      <c r="C8" s="87">
        <v>4977.95</v>
      </c>
      <c r="D8" s="87">
        <v>5750.7506482496001</v>
      </c>
      <c r="E8" s="87">
        <f t="shared" si="0"/>
        <v>-772.80064824960027</v>
      </c>
    </row>
    <row r="9" spans="1:5">
      <c r="A9" s="3" t="s">
        <v>8</v>
      </c>
      <c r="B9" s="87">
        <v>14390.66</v>
      </c>
      <c r="C9" s="87">
        <v>5463.6</v>
      </c>
      <c r="D9" s="87">
        <v>4911.1777689340997</v>
      </c>
      <c r="E9" s="87">
        <f t="shared" si="0"/>
        <v>552.42223106590063</v>
      </c>
    </row>
    <row r="10" spans="1:5">
      <c r="A10" s="3" t="s">
        <v>9</v>
      </c>
      <c r="B10" s="87">
        <v>18739.830000000002</v>
      </c>
      <c r="C10" s="87">
        <v>7114.82</v>
      </c>
      <c r="D10" s="87">
        <v>9053.8504168616</v>
      </c>
      <c r="E10" s="87">
        <f t="shared" si="0"/>
        <v>-1939.0304168616003</v>
      </c>
    </row>
    <row r="11" spans="1:5">
      <c r="A11" s="3" t="s">
        <v>5</v>
      </c>
      <c r="B11" s="87">
        <v>6459.81</v>
      </c>
      <c r="C11" s="87">
        <v>2452.5500000000002</v>
      </c>
      <c r="D11" s="87">
        <v>951.82406836486962</v>
      </c>
      <c r="E11" s="87">
        <f t="shared" si="0"/>
        <v>1500.7259316351306</v>
      </c>
    </row>
    <row r="12" spans="1:5">
      <c r="A12" s="3" t="s">
        <v>4</v>
      </c>
      <c r="B12" s="87">
        <v>6076.06</v>
      </c>
      <c r="C12" s="87">
        <v>2306.85</v>
      </c>
      <c r="D12" s="87">
        <v>1384.5372777921527</v>
      </c>
      <c r="E12" s="87">
        <f t="shared" si="0"/>
        <v>922.31272220784717</v>
      </c>
    </row>
    <row r="13" spans="1:5">
      <c r="A13" s="3" t="s">
        <v>3</v>
      </c>
      <c r="B13" s="87">
        <v>575.63</v>
      </c>
      <c r="C13" s="87">
        <v>218.54</v>
      </c>
      <c r="D13" s="87">
        <v>110.80469932780234</v>
      </c>
      <c r="E13" s="87">
        <f t="shared" si="0"/>
        <v>107.73530067219765</v>
      </c>
    </row>
    <row r="14" spans="1:5">
      <c r="A14" s="3" t="s">
        <v>6</v>
      </c>
      <c r="B14" s="87">
        <v>2366.46</v>
      </c>
      <c r="C14" s="87">
        <v>898.46</v>
      </c>
      <c r="D14" s="87">
        <v>2075.5807644527999</v>
      </c>
      <c r="E14" s="87">
        <f t="shared" si="0"/>
        <v>-1177.1207644527999</v>
      </c>
    </row>
    <row r="15" spans="1:5">
      <c r="A15" s="3" t="s">
        <v>13</v>
      </c>
      <c r="B15" s="87">
        <v>18356.080000000002</v>
      </c>
      <c r="C15" s="87">
        <v>6969.13</v>
      </c>
      <c r="D15" s="87">
        <v>9821.4592560545007</v>
      </c>
      <c r="E15" s="87">
        <f t="shared" si="0"/>
        <v>-2852.3292560545005</v>
      </c>
    </row>
    <row r="16" spans="1:5">
      <c r="A16" s="3" t="s">
        <v>7</v>
      </c>
      <c r="B16" s="87">
        <v>25583.39</v>
      </c>
      <c r="C16" s="87">
        <v>9713.07</v>
      </c>
      <c r="D16" s="87">
        <v>10800.317021478901</v>
      </c>
      <c r="E16" s="87">
        <f t="shared" si="0"/>
        <v>-1087.2470214789009</v>
      </c>
    </row>
    <row r="17" spans="1:5">
      <c r="A17" s="2" t="s">
        <v>10</v>
      </c>
      <c r="B17" s="87">
        <v>38138.81</v>
      </c>
      <c r="C17" s="87">
        <v>13387.25</v>
      </c>
      <c r="D17" s="87">
        <f>D18</f>
        <v>3000</v>
      </c>
      <c r="E17" s="87">
        <f t="shared" si="0"/>
        <v>10387.25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5" sqref="A5"/>
    </sheetView>
  </sheetViews>
  <sheetFormatPr defaultRowHeight="14.4"/>
  <cols>
    <col min="1" max="1" width="74.33203125" customWidth="1"/>
    <col min="2" max="2" width="14.21875" style="1" customWidth="1"/>
    <col min="3" max="3" width="13.77734375" customWidth="1"/>
    <col min="4" max="4" width="11.88671875" customWidth="1"/>
    <col min="5" max="5" width="12.33203125" customWidth="1"/>
  </cols>
  <sheetData>
    <row r="1" spans="1:5" ht="61.5" customHeight="1">
      <c r="A1" s="90" t="s">
        <v>40</v>
      </c>
      <c r="B1" s="90"/>
      <c r="C1" s="90"/>
      <c r="D1" s="90"/>
      <c r="E1" s="90"/>
    </row>
    <row r="2" spans="1:5" ht="11.4" customHeight="1">
      <c r="A2" s="4"/>
      <c r="B2" s="4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3" t="s">
        <v>46</v>
      </c>
      <c r="B4" s="62">
        <f>B5+B17</f>
        <v>212640.2</v>
      </c>
      <c r="C4" s="62">
        <f>C5+C17</f>
        <v>190038.5</v>
      </c>
      <c r="D4" s="62">
        <f>D5+D17</f>
        <v>231067.72542448642</v>
      </c>
      <c r="E4" s="62">
        <f>C4-D4</f>
        <v>-41029.225424486416</v>
      </c>
    </row>
    <row r="5" spans="1:5">
      <c r="A5" s="65" t="s">
        <v>11</v>
      </c>
      <c r="B5" s="62">
        <f>SUM(B6:B16)</f>
        <v>171478.69</v>
      </c>
      <c r="C5" s="62">
        <f>SUM(C6:C16)</f>
        <v>164229.76000000001</v>
      </c>
      <c r="D5" s="62">
        <f>SUM(D6:D16)</f>
        <v>183067.72542448642</v>
      </c>
      <c r="E5" s="62">
        <f t="shared" ref="E5:E17" si="0">C5-D5</f>
        <v>-18837.965424486407</v>
      </c>
    </row>
    <row r="6" spans="1:5">
      <c r="A6" s="44"/>
      <c r="B6" s="62"/>
      <c r="C6" s="62"/>
      <c r="D6" s="62"/>
      <c r="E6" s="62">
        <f t="shared" si="0"/>
        <v>0</v>
      </c>
    </row>
    <row r="7" spans="1:5">
      <c r="A7" s="44" t="s">
        <v>2</v>
      </c>
      <c r="B7" s="62">
        <v>27202.23</v>
      </c>
      <c r="C7" s="62">
        <v>26052.31</v>
      </c>
      <c r="D7" s="62">
        <v>18721.728665569299</v>
      </c>
      <c r="E7" s="62">
        <f t="shared" si="0"/>
        <v>7330.5813344307026</v>
      </c>
    </row>
    <row r="8" spans="1:5">
      <c r="A8" s="44" t="s">
        <v>1</v>
      </c>
      <c r="B8" s="62">
        <v>22075.66</v>
      </c>
      <c r="C8" s="62">
        <v>21142.45</v>
      </c>
      <c r="D8" s="62">
        <v>18526.453537983802</v>
      </c>
      <c r="E8" s="62">
        <f t="shared" si="0"/>
        <v>2615.9964620161991</v>
      </c>
    </row>
    <row r="9" spans="1:5">
      <c r="A9" s="44" t="s">
        <v>8</v>
      </c>
      <c r="B9" s="62">
        <v>14228.86</v>
      </c>
      <c r="C9" s="62">
        <v>13627.36</v>
      </c>
      <c r="D9" s="62">
        <v>15805.4438669258</v>
      </c>
      <c r="E9" s="62">
        <f t="shared" si="0"/>
        <v>-2178.0838669257992</v>
      </c>
    </row>
    <row r="10" spans="1:5">
      <c r="A10" s="44" t="s">
        <v>9</v>
      </c>
      <c r="B10" s="62">
        <v>24482.01</v>
      </c>
      <c r="C10" s="62">
        <v>23447.08</v>
      </c>
      <c r="D10" s="62">
        <v>26950.909740094601</v>
      </c>
      <c r="E10" s="62">
        <f t="shared" si="0"/>
        <v>-3503.8297400945994</v>
      </c>
    </row>
    <row r="11" spans="1:5">
      <c r="A11" s="44" t="s">
        <v>5</v>
      </c>
      <c r="B11" s="62">
        <v>10776.27</v>
      </c>
      <c r="C11" s="62">
        <v>10320.719999999999</v>
      </c>
      <c r="D11" s="62">
        <v>817.408917492</v>
      </c>
      <c r="E11" s="62">
        <f t="shared" si="0"/>
        <v>9503.3110825080003</v>
      </c>
    </row>
    <row r="12" spans="1:5">
      <c r="A12" s="44" t="s">
        <v>4</v>
      </c>
      <c r="B12" s="62">
        <v>9311.5300000000007</v>
      </c>
      <c r="C12" s="62">
        <v>8917.91</v>
      </c>
      <c r="D12" s="62">
        <v>1189.0150239755999</v>
      </c>
      <c r="E12" s="62">
        <f t="shared" si="0"/>
        <v>7728.8949760243995</v>
      </c>
    </row>
    <row r="13" spans="1:5">
      <c r="A13" s="44" t="s">
        <v>3</v>
      </c>
      <c r="B13" s="62">
        <v>732.37</v>
      </c>
      <c r="C13" s="62">
        <v>701.41</v>
      </c>
      <c r="D13" s="62">
        <v>95.157027796281724</v>
      </c>
      <c r="E13" s="62">
        <f t="shared" si="0"/>
        <v>606.25297220371829</v>
      </c>
    </row>
    <row r="14" spans="1:5">
      <c r="A14" s="44" t="s">
        <v>6</v>
      </c>
      <c r="B14" s="62">
        <v>4394.21</v>
      </c>
      <c r="C14" s="62">
        <v>4208.45</v>
      </c>
      <c r="D14" s="62">
        <v>9511.5040522343279</v>
      </c>
      <c r="E14" s="62">
        <f t="shared" si="0"/>
        <v>-5303.0540522343281</v>
      </c>
    </row>
    <row r="15" spans="1:5">
      <c r="A15" s="44" t="s">
        <v>13</v>
      </c>
      <c r="B15" s="62">
        <v>26574.49</v>
      </c>
      <c r="C15" s="62">
        <v>25451.11</v>
      </c>
      <c r="D15" s="62">
        <v>45610.1180235957</v>
      </c>
      <c r="E15" s="62">
        <f t="shared" si="0"/>
        <v>-20159.008023595699</v>
      </c>
    </row>
    <row r="16" spans="1:5">
      <c r="A16" s="44" t="s">
        <v>7</v>
      </c>
      <c r="B16" s="62">
        <v>31701.06</v>
      </c>
      <c r="C16" s="62">
        <v>30360.959999999999</v>
      </c>
      <c r="D16" s="62">
        <v>45839.986568818997</v>
      </c>
      <c r="E16" s="62">
        <f t="shared" si="0"/>
        <v>-15479.026568818997</v>
      </c>
    </row>
    <row r="17" spans="1:5">
      <c r="A17" s="43" t="s">
        <v>12</v>
      </c>
      <c r="B17" s="62">
        <v>41161.51</v>
      </c>
      <c r="C17" s="62">
        <v>25808.74</v>
      </c>
      <c r="D17" s="62">
        <f>D18+D19+D20</f>
        <v>48000</v>
      </c>
      <c r="E17" s="62">
        <f t="shared" si="0"/>
        <v>-22191.26</v>
      </c>
    </row>
    <row r="18" spans="1:5">
      <c r="A18" s="83" t="s">
        <v>20</v>
      </c>
      <c r="B18" s="62"/>
      <c r="C18" s="62"/>
      <c r="D18" s="62">
        <v>31000</v>
      </c>
      <c r="E18" s="62"/>
    </row>
    <row r="19" spans="1:5">
      <c r="A19" s="83" t="s">
        <v>37</v>
      </c>
      <c r="B19" s="62"/>
      <c r="C19" s="62"/>
      <c r="D19" s="62">
        <v>2000</v>
      </c>
      <c r="E19" s="62"/>
    </row>
    <row r="20" spans="1:5">
      <c r="A20" s="30" t="s">
        <v>23</v>
      </c>
      <c r="B20" s="62"/>
      <c r="C20" s="62"/>
      <c r="D20" s="62">
        <v>15000</v>
      </c>
      <c r="E20" s="62"/>
    </row>
  </sheetData>
  <mergeCells count="1">
    <mergeCell ref="A1:E1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4.33203125" style="1" customWidth="1"/>
    <col min="3" max="3" width="14" customWidth="1"/>
    <col min="4" max="4" width="12" customWidth="1"/>
    <col min="5" max="5" width="14.44140625" customWidth="1"/>
  </cols>
  <sheetData>
    <row r="1" spans="1:5" ht="60.9" customHeight="1">
      <c r="A1" s="90" t="s">
        <v>129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179716.64</v>
      </c>
      <c r="C4" s="87">
        <f>C5+C17</f>
        <v>51938.229999999996</v>
      </c>
      <c r="D4" s="87">
        <f>D5+D17</f>
        <v>46280.349586881908</v>
      </c>
      <c r="E4" s="87">
        <f>C4-D4</f>
        <v>5657.8804131180877</v>
      </c>
    </row>
    <row r="5" spans="1:5">
      <c r="A5" s="2" t="s">
        <v>0</v>
      </c>
      <c r="B5" s="87">
        <f>SUM(B6:B16)</f>
        <v>140055.07</v>
      </c>
      <c r="C5" s="87">
        <f>SUM(C6:C16)</f>
        <v>41130.879999999997</v>
      </c>
      <c r="D5" s="87">
        <f>SUM(D6:D16)</f>
        <v>43280.349586881908</v>
      </c>
      <c r="E5" s="87">
        <f t="shared" ref="E5:E17" si="0">C5-D5</f>
        <v>-2149.4695868819108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28119.43</v>
      </c>
      <c r="C7" s="87">
        <v>8258.01</v>
      </c>
      <c r="D7" s="87">
        <v>7355.9575375875002</v>
      </c>
      <c r="E7" s="87">
        <f t="shared" si="0"/>
        <v>902.05246241250006</v>
      </c>
    </row>
    <row r="8" spans="1:5">
      <c r="A8" s="3" t="s">
        <v>1</v>
      </c>
      <c r="B8" s="87">
        <v>13890.32</v>
      </c>
      <c r="C8" s="87">
        <v>4079.26</v>
      </c>
      <c r="D8" s="87">
        <v>4039.4906492404998</v>
      </c>
      <c r="E8" s="87">
        <f t="shared" si="0"/>
        <v>39.769350759500412</v>
      </c>
    </row>
    <row r="9" spans="1:5">
      <c r="A9" s="3" t="s">
        <v>8</v>
      </c>
      <c r="B9" s="87">
        <v>15245.47</v>
      </c>
      <c r="C9" s="87">
        <v>4477.24</v>
      </c>
      <c r="D9" s="87">
        <v>3291.1342152051002</v>
      </c>
      <c r="E9" s="87">
        <f t="shared" si="0"/>
        <v>1186.1057847948996</v>
      </c>
    </row>
    <row r="10" spans="1:5">
      <c r="A10" s="3" t="s">
        <v>9</v>
      </c>
      <c r="B10" s="87">
        <v>19852.990000000002</v>
      </c>
      <c r="C10" s="87">
        <v>5830.36</v>
      </c>
      <c r="D10" s="87">
        <v>5897.2585092186</v>
      </c>
      <c r="E10" s="87">
        <f t="shared" si="0"/>
        <v>-66.898509218600338</v>
      </c>
    </row>
    <row r="11" spans="1:5">
      <c r="A11" s="3" t="s">
        <v>5</v>
      </c>
      <c r="B11" s="87">
        <v>6843.52</v>
      </c>
      <c r="C11" s="87">
        <v>2009.78</v>
      </c>
      <c r="D11" s="87">
        <v>848.41195229103255</v>
      </c>
      <c r="E11" s="87">
        <f t="shared" si="0"/>
        <v>1161.3680477089674</v>
      </c>
    </row>
    <row r="12" spans="1:5">
      <c r="A12" s="3" t="s">
        <v>4</v>
      </c>
      <c r="B12" s="87">
        <v>6436.98</v>
      </c>
      <c r="C12" s="87">
        <v>1890.39</v>
      </c>
      <c r="D12" s="87">
        <v>1234.1124940129816</v>
      </c>
      <c r="E12" s="87">
        <f t="shared" si="0"/>
        <v>656.27750598701846</v>
      </c>
    </row>
    <row r="13" spans="1:5">
      <c r="A13" s="3" t="s">
        <v>3</v>
      </c>
      <c r="B13" s="87">
        <v>609.82000000000005</v>
      </c>
      <c r="C13" s="87">
        <v>179.09</v>
      </c>
      <c r="D13" s="87">
        <v>98.76618421849453</v>
      </c>
      <c r="E13" s="87">
        <f t="shared" si="0"/>
        <v>80.323815781505473</v>
      </c>
    </row>
    <row r="14" spans="1:5">
      <c r="A14" s="3" t="s">
        <v>6</v>
      </c>
      <c r="B14" s="87">
        <v>2507.0300000000002</v>
      </c>
      <c r="C14" s="87">
        <v>736.26</v>
      </c>
      <c r="D14" s="87">
        <v>872.26044332840002</v>
      </c>
      <c r="E14" s="87">
        <f t="shared" si="0"/>
        <v>-136.00044332840002</v>
      </c>
    </row>
    <row r="15" spans="1:5">
      <c r="A15" s="3" t="s">
        <v>13</v>
      </c>
      <c r="B15" s="87">
        <v>19446.45</v>
      </c>
      <c r="C15" s="87">
        <v>5710.96</v>
      </c>
      <c r="D15" s="87">
        <v>6581.4695262548003</v>
      </c>
      <c r="E15" s="87">
        <f t="shared" si="0"/>
        <v>-870.50952625480022</v>
      </c>
    </row>
    <row r="16" spans="1:5">
      <c r="A16" s="3" t="s">
        <v>7</v>
      </c>
      <c r="B16" s="87">
        <v>27103.06</v>
      </c>
      <c r="C16" s="87">
        <v>7959.53</v>
      </c>
      <c r="D16" s="87">
        <v>13061.488075524499</v>
      </c>
      <c r="E16" s="87">
        <f t="shared" si="0"/>
        <v>-5101.9580755244997</v>
      </c>
    </row>
    <row r="17" spans="1:5">
      <c r="A17" s="2" t="s">
        <v>10</v>
      </c>
      <c r="B17" s="87">
        <v>39661.57</v>
      </c>
      <c r="C17" s="87">
        <v>10807.35</v>
      </c>
      <c r="D17" s="87">
        <f>D18</f>
        <v>3000</v>
      </c>
      <c r="E17" s="87">
        <f t="shared" si="0"/>
        <v>7807.35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:E18"/>
    </sheetView>
  </sheetViews>
  <sheetFormatPr defaultRowHeight="14.4"/>
  <cols>
    <col min="1" max="1" width="74.33203125" customWidth="1"/>
    <col min="2" max="2" width="15" style="1" customWidth="1"/>
    <col min="3" max="3" width="14.109375" customWidth="1"/>
    <col min="4" max="4" width="12.6640625" customWidth="1"/>
    <col min="5" max="5" width="13.77734375" customWidth="1"/>
  </cols>
  <sheetData>
    <row r="1" spans="1:5" ht="60.9" customHeight="1">
      <c r="A1" s="90" t="s">
        <v>130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176128.58000000002</v>
      </c>
      <c r="C4" s="87">
        <f>C5+C17</f>
        <v>36990.959999999999</v>
      </c>
      <c r="D4" s="87">
        <f>D5+D17</f>
        <v>49001.787367528595</v>
      </c>
      <c r="E4" s="87">
        <f>C4-D4</f>
        <v>-12010.827367528596</v>
      </c>
    </row>
    <row r="5" spans="1:5">
      <c r="A5" s="2" t="s">
        <v>0</v>
      </c>
      <c r="B5" s="87">
        <f>SUM(B6:B16)</f>
        <v>137604.53</v>
      </c>
      <c r="C5" s="87">
        <f>SUM(C6:C16)</f>
        <v>29450.47</v>
      </c>
      <c r="D5" s="87">
        <f>SUM(D6:D16)</f>
        <v>46001.787367528595</v>
      </c>
      <c r="E5" s="87">
        <f t="shared" ref="E5:E17" si="0">C5-D5</f>
        <v>-16551.317367528594</v>
      </c>
    </row>
    <row r="6" spans="1:5">
      <c r="A6" s="3"/>
      <c r="B6" s="87"/>
      <c r="C6" s="87"/>
      <c r="D6" s="87"/>
      <c r="E6" s="87"/>
    </row>
    <row r="7" spans="1:5">
      <c r="A7" s="3" t="s">
        <v>2</v>
      </c>
      <c r="B7" s="87">
        <v>27627.42</v>
      </c>
      <c r="C7" s="87">
        <v>5912.89</v>
      </c>
      <c r="D7" s="87">
        <v>7615.1274753224998</v>
      </c>
      <c r="E7" s="87">
        <f t="shared" si="0"/>
        <v>-1702.2374753224994</v>
      </c>
    </row>
    <row r="8" spans="1:5">
      <c r="A8" s="3" t="s">
        <v>1</v>
      </c>
      <c r="B8" s="87">
        <v>13647.28</v>
      </c>
      <c r="C8" s="87">
        <v>2920.83</v>
      </c>
      <c r="D8" s="87">
        <v>4249.1370435415001</v>
      </c>
      <c r="E8" s="87">
        <f t="shared" si="0"/>
        <v>-1328.3070435415002</v>
      </c>
    </row>
    <row r="9" spans="1:5">
      <c r="A9" s="3" t="s">
        <v>8</v>
      </c>
      <c r="B9" s="87">
        <v>14978.72</v>
      </c>
      <c r="C9" s="87">
        <v>3205.79</v>
      </c>
      <c r="D9" s="87">
        <v>3489.6056864288998</v>
      </c>
      <c r="E9" s="87">
        <f t="shared" si="0"/>
        <v>-283.81568642889988</v>
      </c>
    </row>
    <row r="10" spans="1:5">
      <c r="A10" s="3" t="s">
        <v>9</v>
      </c>
      <c r="B10" s="87">
        <v>19505.63</v>
      </c>
      <c r="C10" s="87">
        <v>4174.6400000000003</v>
      </c>
      <c r="D10" s="87">
        <v>6283.9724580633001</v>
      </c>
      <c r="E10" s="87">
        <f t="shared" si="0"/>
        <v>-2109.3324580632998</v>
      </c>
    </row>
    <row r="11" spans="1:5">
      <c r="A11" s="3" t="s">
        <v>5</v>
      </c>
      <c r="B11" s="87">
        <v>6723.78</v>
      </c>
      <c r="C11" s="87">
        <v>1439.04</v>
      </c>
      <c r="D11" s="87">
        <v>861.08096651123356</v>
      </c>
      <c r="E11" s="87">
        <f t="shared" si="0"/>
        <v>577.95903348876641</v>
      </c>
    </row>
    <row r="12" spans="1:5">
      <c r="A12" s="3" t="s">
        <v>4</v>
      </c>
      <c r="B12" s="87">
        <v>6324.35</v>
      </c>
      <c r="C12" s="87">
        <v>1353.55</v>
      </c>
      <c r="D12" s="87">
        <v>1252.5410282807484</v>
      </c>
      <c r="E12" s="87">
        <f t="shared" si="0"/>
        <v>101.00897171925158</v>
      </c>
    </row>
    <row r="13" spans="1:5">
      <c r="A13" s="3" t="s">
        <v>3</v>
      </c>
      <c r="B13" s="87">
        <v>599.15</v>
      </c>
      <c r="C13" s="87">
        <v>128.22999999999999</v>
      </c>
      <c r="D13" s="87">
        <v>100.24102222491371</v>
      </c>
      <c r="E13" s="87">
        <f t="shared" si="0"/>
        <v>27.988977775086283</v>
      </c>
    </row>
    <row r="14" spans="1:5">
      <c r="A14" s="3" t="s">
        <v>6</v>
      </c>
      <c r="B14" s="87">
        <v>2463.17</v>
      </c>
      <c r="C14" s="87">
        <v>527.16999999999996</v>
      </c>
      <c r="D14" s="87">
        <v>1019.6791679283</v>
      </c>
      <c r="E14" s="87">
        <f t="shared" si="0"/>
        <v>-492.50916792830003</v>
      </c>
    </row>
    <row r="15" spans="1:5">
      <c r="A15" s="3" t="s">
        <v>13</v>
      </c>
      <c r="B15" s="87">
        <v>19106.189999999999</v>
      </c>
      <c r="C15" s="87">
        <v>4089.16</v>
      </c>
      <c r="D15" s="87">
        <v>6978.4005389693002</v>
      </c>
      <c r="E15" s="87">
        <f t="shared" si="0"/>
        <v>-2889.2405389693004</v>
      </c>
    </row>
    <row r="16" spans="1:5">
      <c r="A16" s="3" t="s">
        <v>7</v>
      </c>
      <c r="B16" s="87">
        <v>26628.84</v>
      </c>
      <c r="C16" s="87">
        <v>5699.17</v>
      </c>
      <c r="D16" s="87">
        <v>14152.001980257901</v>
      </c>
      <c r="E16" s="87">
        <f t="shared" si="0"/>
        <v>-8452.8319802579008</v>
      </c>
    </row>
    <row r="17" spans="1:5">
      <c r="A17" s="2" t="s">
        <v>10</v>
      </c>
      <c r="B17" s="87">
        <v>38524.050000000003</v>
      </c>
      <c r="C17" s="87">
        <v>7540.49</v>
      </c>
      <c r="D17" s="87">
        <f>D18</f>
        <v>3000</v>
      </c>
      <c r="E17" s="87">
        <f t="shared" si="0"/>
        <v>4540.49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6" sqref="D6"/>
    </sheetView>
  </sheetViews>
  <sheetFormatPr defaultRowHeight="14.4"/>
  <cols>
    <col min="1" max="1" width="74.33203125" customWidth="1"/>
    <col min="2" max="2" width="13.88671875" style="1" customWidth="1"/>
    <col min="3" max="3" width="12.21875" customWidth="1"/>
    <col min="4" max="4" width="14" customWidth="1"/>
    <col min="5" max="5" width="14.33203125" customWidth="1"/>
  </cols>
  <sheetData>
    <row r="1" spans="1:5" ht="60.9" customHeight="1">
      <c r="A1" s="90" t="s">
        <v>131</v>
      </c>
      <c r="B1" s="90"/>
      <c r="C1" s="90"/>
      <c r="D1" s="90"/>
      <c r="E1" s="90"/>
    </row>
    <row r="2" spans="1:5">
      <c r="A2" s="5"/>
      <c r="B2" s="5"/>
      <c r="E2" s="6" t="s">
        <v>14</v>
      </c>
    </row>
    <row r="3" spans="1:5" ht="36">
      <c r="A3" s="7"/>
      <c r="B3" s="7" t="s">
        <v>16</v>
      </c>
      <c r="C3" s="26" t="s">
        <v>29</v>
      </c>
      <c r="D3" s="26" t="s">
        <v>18</v>
      </c>
      <c r="E3" s="26" t="s">
        <v>19</v>
      </c>
    </row>
    <row r="4" spans="1:5">
      <c r="A4" s="60" t="s">
        <v>47</v>
      </c>
      <c r="B4" s="87">
        <f>B5+B17</f>
        <v>170768.52999999997</v>
      </c>
      <c r="C4" s="87">
        <f>C5+C17</f>
        <v>51837.329999999994</v>
      </c>
      <c r="D4" s="87">
        <f>D5+D17</f>
        <v>43000.441004662905</v>
      </c>
      <c r="E4" s="87">
        <f>C4-D4</f>
        <v>8836.888995337089</v>
      </c>
    </row>
    <row r="5" spans="1:5">
      <c r="A5" s="2" t="s">
        <v>0</v>
      </c>
      <c r="B5" s="87">
        <f>SUM(B6:B16)</f>
        <v>132581.91999999998</v>
      </c>
      <c r="C5" s="87">
        <f>SUM(C6:C16)</f>
        <v>40576.589999999997</v>
      </c>
      <c r="D5" s="87">
        <f>SUM(D6:D16)</f>
        <v>40000.441004662905</v>
      </c>
      <c r="E5" s="87">
        <f t="shared" ref="E5:E17" si="0">C5-D5</f>
        <v>576.14899533709104</v>
      </c>
    </row>
    <row r="6" spans="1:5">
      <c r="A6" s="3"/>
      <c r="B6" s="87"/>
      <c r="C6" s="87"/>
      <c r="D6" s="87"/>
      <c r="E6" s="87">
        <f t="shared" si="0"/>
        <v>0</v>
      </c>
    </row>
    <row r="7" spans="1:5">
      <c r="A7" s="3" t="s">
        <v>2</v>
      </c>
      <c r="B7" s="87">
        <v>26619.01</v>
      </c>
      <c r="C7" s="87">
        <v>8146.73</v>
      </c>
      <c r="D7" s="87">
        <v>7313.8160842972002</v>
      </c>
      <c r="E7" s="87">
        <f t="shared" si="0"/>
        <v>832.91391570279939</v>
      </c>
    </row>
    <row r="8" spans="1:5">
      <c r="A8" s="3" t="s">
        <v>1</v>
      </c>
      <c r="B8" s="87">
        <v>13149.15</v>
      </c>
      <c r="C8" s="87">
        <v>4024.29</v>
      </c>
      <c r="D8" s="87">
        <v>4005.4018046388001</v>
      </c>
      <c r="E8" s="87">
        <f t="shared" si="0"/>
        <v>18.888195361199905</v>
      </c>
    </row>
    <row r="9" spans="1:5">
      <c r="A9" s="3" t="s">
        <v>8</v>
      </c>
      <c r="B9" s="87">
        <v>14432</v>
      </c>
      <c r="C9" s="87">
        <v>4416.8999999999996</v>
      </c>
      <c r="D9" s="87">
        <v>3258.8624312663001</v>
      </c>
      <c r="E9" s="87">
        <f t="shared" si="0"/>
        <v>1158.0375687336996</v>
      </c>
    </row>
    <row r="10" spans="1:5">
      <c r="A10" s="3" t="s">
        <v>9</v>
      </c>
      <c r="B10" s="87">
        <v>18793.66</v>
      </c>
      <c r="C10" s="87">
        <v>5751.78</v>
      </c>
      <c r="D10" s="87">
        <v>5834.3781923332999</v>
      </c>
      <c r="E10" s="87">
        <f t="shared" si="0"/>
        <v>-82.598192333300176</v>
      </c>
    </row>
    <row r="11" spans="1:5">
      <c r="A11" s="3" t="s">
        <v>5</v>
      </c>
      <c r="B11" s="87">
        <v>6478.36</v>
      </c>
      <c r="C11" s="87">
        <v>1982.7</v>
      </c>
      <c r="D11" s="87">
        <v>846.35194997880467</v>
      </c>
      <c r="E11" s="87">
        <f t="shared" si="0"/>
        <v>1136.3480500211954</v>
      </c>
    </row>
    <row r="12" spans="1:5">
      <c r="A12" s="3" t="s">
        <v>4</v>
      </c>
      <c r="B12" s="87">
        <v>6093.51</v>
      </c>
      <c r="C12" s="87">
        <v>1864.91</v>
      </c>
      <c r="D12" s="87">
        <v>1231.1159843759463</v>
      </c>
      <c r="E12" s="87">
        <f t="shared" si="0"/>
        <v>633.79401562405383</v>
      </c>
    </row>
    <row r="13" spans="1:5">
      <c r="A13" s="3" t="s">
        <v>3</v>
      </c>
      <c r="B13" s="87">
        <v>577.28</v>
      </c>
      <c r="C13" s="87">
        <v>176.68</v>
      </c>
      <c r="D13" s="87">
        <v>98.526373160540189</v>
      </c>
      <c r="E13" s="87">
        <f t="shared" si="0"/>
        <v>78.153626839459818</v>
      </c>
    </row>
    <row r="14" spans="1:5">
      <c r="A14" s="3" t="s">
        <v>6</v>
      </c>
      <c r="B14" s="87">
        <v>2373.2600000000002</v>
      </c>
      <c r="C14" s="87">
        <v>726.33</v>
      </c>
      <c r="D14" s="87">
        <v>848.28991900321</v>
      </c>
      <c r="E14" s="87">
        <f t="shared" si="0"/>
        <v>-121.95991900320996</v>
      </c>
    </row>
    <row r="15" spans="1:5">
      <c r="A15" s="3" t="s">
        <v>13</v>
      </c>
      <c r="B15" s="87">
        <v>18408.810000000001</v>
      </c>
      <c r="C15" s="87">
        <v>5634</v>
      </c>
      <c r="D15" s="87">
        <v>6516.9278981711004</v>
      </c>
      <c r="E15" s="87">
        <f t="shared" si="0"/>
        <v>-882.92789817110042</v>
      </c>
    </row>
    <row r="16" spans="1:5">
      <c r="A16" s="3" t="s">
        <v>7</v>
      </c>
      <c r="B16" s="87">
        <v>25656.880000000001</v>
      </c>
      <c r="C16" s="87">
        <v>7852.27</v>
      </c>
      <c r="D16" s="87">
        <v>10046.770367437701</v>
      </c>
      <c r="E16" s="87">
        <f t="shared" si="0"/>
        <v>-2194.5003674377003</v>
      </c>
    </row>
    <row r="17" spans="1:5">
      <c r="A17" s="2" t="s">
        <v>10</v>
      </c>
      <c r="B17" s="87">
        <v>38186.61</v>
      </c>
      <c r="C17" s="87">
        <v>11260.74</v>
      </c>
      <c r="D17" s="87">
        <f>D18</f>
        <v>3000</v>
      </c>
      <c r="E17" s="87">
        <f t="shared" si="0"/>
        <v>8260.74</v>
      </c>
    </row>
    <row r="18" spans="1:5">
      <c r="A18" s="30" t="s">
        <v>70</v>
      </c>
      <c r="B18" s="87"/>
      <c r="C18" s="87"/>
      <c r="D18" s="87">
        <v>3000</v>
      </c>
      <c r="E18" s="87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92</vt:i4>
      </vt:variant>
    </vt:vector>
  </HeadingPairs>
  <TitlesOfParts>
    <vt:vector size="92" baseType="lpstr">
      <vt:lpstr>д.1</vt:lpstr>
      <vt:lpstr>д.2</vt:lpstr>
      <vt:lpstr>д.3</vt:lpstr>
      <vt:lpstr>д.4</vt:lpstr>
      <vt:lpstr>д.7</vt:lpstr>
      <vt:lpstr>д.8</vt:lpstr>
      <vt:lpstr>д.9</vt:lpstr>
      <vt:lpstr>д.10</vt:lpstr>
      <vt:lpstr>д.11</vt:lpstr>
      <vt:lpstr>д.12</vt:lpstr>
      <vt:lpstr>д.13</vt:lpstr>
      <vt:lpstr>д.14</vt:lpstr>
      <vt:lpstr>д.15</vt:lpstr>
      <vt:lpstr>д.16</vt:lpstr>
      <vt:lpstr>д.17</vt:lpstr>
      <vt:lpstr>д.18</vt:lpstr>
      <vt:lpstr>д.19</vt:lpstr>
      <vt:lpstr>д.20</vt:lpstr>
      <vt:lpstr>д.21</vt:lpstr>
      <vt:lpstr>д.22</vt:lpstr>
      <vt:lpstr>д.23</vt:lpstr>
      <vt:lpstr>д.24</vt:lpstr>
      <vt:lpstr>д.25</vt:lpstr>
      <vt:lpstr>д.26</vt:lpstr>
      <vt:lpstr>д.27</vt:lpstr>
      <vt:lpstr>д.28</vt:lpstr>
      <vt:lpstr>д.29</vt:lpstr>
      <vt:lpstr>д.30</vt:lpstr>
      <vt:lpstr>д.31</vt:lpstr>
      <vt:lpstr>д.32</vt:lpstr>
      <vt:lpstr>д.33</vt:lpstr>
      <vt:lpstr>д.34</vt:lpstr>
      <vt:lpstr>д.35</vt:lpstr>
      <vt:lpstr>д.36</vt:lpstr>
      <vt:lpstr>д.37</vt:lpstr>
      <vt:lpstr>д.38</vt:lpstr>
      <vt:lpstr>д.39</vt:lpstr>
      <vt:lpstr>д.40</vt:lpstr>
      <vt:lpstr>д.41</vt:lpstr>
      <vt:lpstr>д.49</vt:lpstr>
      <vt:lpstr>д.50</vt:lpstr>
      <vt:lpstr>д.51</vt:lpstr>
      <vt:lpstr>д.52</vt:lpstr>
      <vt:lpstr>д.53</vt:lpstr>
      <vt:lpstr>д.54</vt:lpstr>
      <vt:lpstr>д.55</vt:lpstr>
      <vt:lpstr>д.56</vt:lpstr>
      <vt:lpstr>д.57</vt:lpstr>
      <vt:lpstr>д.58</vt:lpstr>
      <vt:lpstr>д.59</vt:lpstr>
      <vt:lpstr>д.60</vt:lpstr>
      <vt:lpstr>д.61</vt:lpstr>
      <vt:lpstr>д.62</vt:lpstr>
      <vt:lpstr>д.63</vt:lpstr>
      <vt:lpstr>д.64</vt:lpstr>
      <vt:lpstr>д.65</vt:lpstr>
      <vt:lpstr>д.66</vt:lpstr>
      <vt:lpstr>д.67</vt:lpstr>
      <vt:lpstr>д.68</vt:lpstr>
      <vt:lpstr>д.69</vt:lpstr>
      <vt:lpstr>д.70</vt:lpstr>
      <vt:lpstr>д.71</vt:lpstr>
      <vt:lpstr>д.72</vt:lpstr>
      <vt:lpstr>д.73</vt:lpstr>
      <vt:lpstr>д.74</vt:lpstr>
      <vt:lpstr>д.75</vt:lpstr>
      <vt:lpstr>д.76</vt:lpstr>
      <vt:lpstr>д.77</vt:lpstr>
      <vt:lpstr>д.78</vt:lpstr>
      <vt:lpstr>д.79</vt:lpstr>
      <vt:lpstr>д.80</vt:lpstr>
      <vt:lpstr>д.81</vt:lpstr>
      <vt:lpstr>д.82</vt:lpstr>
      <vt:lpstr>д.83</vt:lpstr>
      <vt:lpstr>д.84</vt:lpstr>
      <vt:lpstr>д.85</vt:lpstr>
      <vt:lpstr>д.86</vt:lpstr>
      <vt:lpstr>д.87</vt:lpstr>
      <vt:lpstr>д.88</vt:lpstr>
      <vt:lpstr>д.89</vt:lpstr>
      <vt:lpstr>д.90</vt:lpstr>
      <vt:lpstr>д.91</vt:lpstr>
      <vt:lpstr>д.92</vt:lpstr>
      <vt:lpstr>д.93</vt:lpstr>
      <vt:lpstr>д.104</vt:lpstr>
      <vt:lpstr>д.105</vt:lpstr>
      <vt:lpstr>д.106</vt:lpstr>
      <vt:lpstr>д.107</vt:lpstr>
      <vt:lpstr>д.108</vt:lpstr>
      <vt:lpstr>д.109</vt:lpstr>
      <vt:lpstr>д.110</vt:lpstr>
      <vt:lpstr>д.111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2014-08-27T03:53:37Z</dcterms:modified>
</cp:coreProperties>
</file>